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"/>
    </mc:Choice>
  </mc:AlternateContent>
  <bookViews>
    <workbookView xWindow="0" yWindow="0" windowWidth="19875" windowHeight="7725" activeTab="1"/>
  </bookViews>
  <sheets>
    <sheet name="LiveDead" sheetId="1" r:id="rId1"/>
    <sheet name="Live Samples" sheetId="2" r:id="rId2"/>
    <sheet name="Sheet4" sheetId="4" r:id="rId3"/>
    <sheet name="Mort Dat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2" l="1"/>
  <c r="I48" i="2"/>
  <c r="I3" i="2"/>
  <c r="R21" i="1" l="1"/>
  <c r="R20" i="1"/>
  <c r="R19" i="1"/>
  <c r="R18" i="1"/>
  <c r="R17" i="1"/>
  <c r="L21" i="1"/>
  <c r="L20" i="1"/>
  <c r="L19" i="1"/>
  <c r="L18" i="1"/>
  <c r="L17" i="1"/>
  <c r="F18" i="1"/>
  <c r="F19" i="1"/>
  <c r="F20" i="1"/>
  <c r="F21" i="1"/>
  <c r="F17" i="1"/>
  <c r="D13" i="4" l="1"/>
  <c r="C13" i="4"/>
  <c r="B13" i="4"/>
  <c r="F48" i="2"/>
  <c r="D184" i="3"/>
  <c r="D166" i="3"/>
  <c r="D140" i="3"/>
  <c r="E130" i="3"/>
  <c r="D130" i="3"/>
  <c r="D118" i="3"/>
  <c r="D112" i="3"/>
  <c r="D96" i="3"/>
  <c r="E81" i="3"/>
  <c r="D81" i="3"/>
  <c r="D60" i="3"/>
  <c r="D43" i="3"/>
  <c r="D19" i="3"/>
  <c r="E3" i="3"/>
  <c r="D3" i="3"/>
  <c r="G126" i="2"/>
  <c r="G115" i="2"/>
  <c r="G104" i="2"/>
  <c r="G93" i="2"/>
  <c r="H93" i="2"/>
  <c r="G81" i="2"/>
  <c r="G70" i="2"/>
  <c r="G59" i="2"/>
  <c r="G48" i="2"/>
  <c r="H48" i="2"/>
  <c r="G36" i="2"/>
  <c r="G25" i="2"/>
  <c r="G14" i="2"/>
  <c r="E14" i="2"/>
  <c r="H3" i="2"/>
  <c r="G3" i="2"/>
  <c r="F93" i="2"/>
  <c r="F3" i="2"/>
  <c r="E126" i="2"/>
  <c r="E115" i="2"/>
  <c r="E104" i="2"/>
  <c r="E93" i="2"/>
  <c r="E81" i="2"/>
  <c r="E70" i="2"/>
  <c r="E59" i="2"/>
  <c r="E48" i="2"/>
  <c r="E36" i="2"/>
  <c r="E25" i="2"/>
  <c r="E3" i="2"/>
  <c r="B13" i="1"/>
  <c r="C14" i="1"/>
  <c r="D14" i="1"/>
  <c r="E14" i="1"/>
  <c r="H14" i="1"/>
  <c r="I14" i="1"/>
  <c r="J14" i="1"/>
  <c r="K14" i="1"/>
  <c r="N14" i="1"/>
  <c r="O14" i="1"/>
  <c r="P14" i="1"/>
  <c r="Q14" i="1"/>
  <c r="B14" i="1"/>
  <c r="B9" i="1"/>
  <c r="R8" i="1"/>
  <c r="Q8" i="1"/>
  <c r="P8" i="1"/>
  <c r="O8" i="1"/>
  <c r="N8" i="1"/>
  <c r="L8" i="1"/>
  <c r="K8" i="1"/>
  <c r="J8" i="1"/>
  <c r="I8" i="1"/>
  <c r="H8" i="1"/>
  <c r="C8" i="1"/>
  <c r="D8" i="1"/>
  <c r="E8" i="1"/>
  <c r="F8" i="1"/>
  <c r="B8" i="1"/>
  <c r="R9" i="1"/>
  <c r="R6" i="1"/>
  <c r="L9" i="1"/>
  <c r="L6" i="1"/>
  <c r="F9" i="1"/>
  <c r="F6" i="1"/>
  <c r="Q9" i="1"/>
  <c r="P9" i="1"/>
  <c r="O9" i="1"/>
  <c r="N9" i="1"/>
  <c r="K9" i="1"/>
  <c r="J9" i="1"/>
  <c r="I9" i="1"/>
  <c r="H9" i="1"/>
  <c r="C9" i="1"/>
  <c r="D9" i="1"/>
  <c r="E9" i="1"/>
  <c r="C15" i="1"/>
  <c r="D15" i="1"/>
  <c r="E15" i="1"/>
  <c r="H15" i="1"/>
  <c r="I15" i="1"/>
  <c r="J15" i="1"/>
  <c r="K15" i="1"/>
  <c r="N15" i="1"/>
  <c r="O15" i="1"/>
  <c r="P15" i="1"/>
  <c r="Q15" i="1"/>
  <c r="B15" i="1"/>
  <c r="R13" i="1"/>
  <c r="R12" i="1"/>
  <c r="R11" i="1"/>
  <c r="R14" i="1" s="1"/>
  <c r="R5" i="1"/>
  <c r="R4" i="1"/>
  <c r="L13" i="1"/>
  <c r="L12" i="1"/>
  <c r="L11" i="1"/>
  <c r="L14" i="1" s="1"/>
  <c r="L5" i="1"/>
  <c r="L4" i="1"/>
  <c r="F5" i="1"/>
  <c r="F11" i="1"/>
  <c r="F14" i="1" s="1"/>
  <c r="F12" i="1"/>
  <c r="F13" i="1"/>
  <c r="F15" i="1" s="1"/>
  <c r="F4" i="1"/>
  <c r="C13" i="1"/>
  <c r="D13" i="1"/>
  <c r="E13" i="1"/>
  <c r="H13" i="1"/>
  <c r="I13" i="1"/>
  <c r="J13" i="1"/>
  <c r="K13" i="1"/>
  <c r="N13" i="1"/>
  <c r="O13" i="1"/>
  <c r="P13" i="1"/>
  <c r="Q13" i="1"/>
  <c r="C11" i="1"/>
  <c r="D11" i="1"/>
  <c r="E11" i="1"/>
  <c r="H11" i="1"/>
  <c r="I11" i="1"/>
  <c r="J11" i="1"/>
  <c r="K11" i="1"/>
  <c r="N11" i="1"/>
  <c r="O11" i="1"/>
  <c r="P11" i="1"/>
  <c r="Q11" i="1"/>
  <c r="B11" i="1"/>
  <c r="L15" i="1" l="1"/>
  <c r="R15" i="1"/>
</calcChain>
</file>

<file path=xl/sharedStrings.xml><?xml version="1.0" encoding="utf-8"?>
<sst xmlns="http://schemas.openxmlformats.org/spreadsheetml/2006/main" count="98" uniqueCount="56">
  <si>
    <t>Dabob</t>
  </si>
  <si>
    <t>NF</t>
  </si>
  <si>
    <t>HL</t>
  </si>
  <si>
    <t>SN</t>
  </si>
  <si>
    <t>3N1-4</t>
  </si>
  <si>
    <t>3N5-8</t>
  </si>
  <si>
    <t>3N9-12</t>
  </si>
  <si>
    <t>3N13-16</t>
  </si>
  <si>
    <t>3H1-4</t>
  </si>
  <si>
    <t>3H5-8</t>
  </si>
  <si>
    <t>3H9-12</t>
  </si>
  <si>
    <t>3H13-16</t>
  </si>
  <si>
    <t>3S1-4</t>
  </si>
  <si>
    <t>3S5-8</t>
  </si>
  <si>
    <t>3S9-12</t>
  </si>
  <si>
    <t>3S13-16</t>
  </si>
  <si>
    <t>Live</t>
  </si>
  <si>
    <t>Dead</t>
  </si>
  <si>
    <t>Total</t>
  </si>
  <si>
    <t>Expected</t>
  </si>
  <si>
    <t>Missing</t>
  </si>
  <si>
    <t>% Mort</t>
  </si>
  <si>
    <t>% Missing</t>
  </si>
  <si>
    <t>Dead "live"</t>
  </si>
  <si>
    <t>Total Dead</t>
  </si>
  <si>
    <t>Adj Live</t>
  </si>
  <si>
    <t>Sample</t>
  </si>
  <si>
    <t>#</t>
  </si>
  <si>
    <t>Size</t>
  </si>
  <si>
    <t>Weight</t>
  </si>
  <si>
    <t>129143N1-4</t>
  </si>
  <si>
    <t>129143N5-8</t>
  </si>
  <si>
    <t>129143N9-12</t>
  </si>
  <si>
    <t>129143N13-16</t>
  </si>
  <si>
    <t>129143S1-4</t>
  </si>
  <si>
    <t>129143S5-8</t>
  </si>
  <si>
    <t>129143S9-12</t>
  </si>
  <si>
    <t>129143S13-16</t>
  </si>
  <si>
    <t>129143H1-4</t>
  </si>
  <si>
    <t>129143H5-8</t>
  </si>
  <si>
    <t>129143H9-12</t>
  </si>
  <si>
    <t>129143H13-16</t>
  </si>
  <si>
    <t>AVG Size Tray</t>
  </si>
  <si>
    <t>AVG Size Pop</t>
  </si>
  <si>
    <t>AVG Weight Tray</t>
  </si>
  <si>
    <t>AVG Weight Pop</t>
  </si>
  <si>
    <t>size</t>
  </si>
  <si>
    <t>Comparison with December</t>
  </si>
  <si>
    <t xml:space="preserve">Dabob </t>
  </si>
  <si>
    <t>Percent Mortality</t>
  </si>
  <si>
    <t>Hermit Crab</t>
  </si>
  <si>
    <t>Shrimp</t>
  </si>
  <si>
    <t>Crab</t>
  </si>
  <si>
    <t>Drills</t>
  </si>
  <si>
    <t>Clear Worms</t>
  </si>
  <si>
    <t>Number Live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</si>
</sst>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</a:t>
            </a:r>
            <a:r>
              <a:rPr lang="en-US" baseline="0"/>
              <a:t> Size per Pop at Time Point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Sheet4!$A$6</c:f>
              <c:strCache>
                <c:ptCount val="1"/>
                <c:pt idx="0">
                  <c:v>12/19/2013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Sheet4!$B$6:$D$6</c:f>
              <c:numCache>
                <c:formatCode>General</c:formatCode>
                <c:ptCount val="3"/>
                <c:pt idx="0">
                  <c:v>17.418600000000001</c:v>
                </c:pt>
                <c:pt idx="1">
                  <c:v>12.71186</c:v>
                </c:pt>
                <c:pt idx="2">
                  <c:v>14.96</c:v>
                </c:pt>
              </c:numCache>
            </c:numRef>
          </c:val>
        </c:ser>
        <c:ser>
          <c:idx val="1"/>
          <c:order val="1"/>
          <c:tx>
            <c:strRef>
              <c:f>Sheet4!$A$7</c:f>
              <c:strCache>
                <c:ptCount val="1"/>
                <c:pt idx="0">
                  <c:v>1/29/2014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Sheet4!$B$7:$D$7</c:f>
              <c:numCache>
                <c:formatCode>General</c:formatCode>
                <c:ptCount val="3"/>
                <c:pt idx="0">
                  <c:v>15.772727272727273</c:v>
                </c:pt>
                <c:pt idx="1">
                  <c:v>12.824999999999999</c:v>
                </c:pt>
                <c:pt idx="2">
                  <c:v>14.696969696969697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63264"/>
        <c:axId val="167667744"/>
      </c:barChart>
      <c:catAx>
        <c:axId val="16766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67744"/>
        <c:crosses val="autoZero"/>
        <c:auto val="1"/>
        <c:lblAlgn val="ctr"/>
        <c:lblOffset val="100"/>
        <c:noMultiLvlLbl val="0"/>
      </c:catAx>
      <c:valAx>
        <c:axId val="1676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6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</a:t>
            </a:r>
            <a:r>
              <a:rPr lang="en-US" baseline="0"/>
              <a:t> Weight per Pop at Time Point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Sheet4!$A$9</c:f>
              <c:strCache>
                <c:ptCount val="1"/>
                <c:pt idx="0">
                  <c:v>12/19/2013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Sheet4!$B$9:$D$9</c:f>
              <c:numCache>
                <c:formatCode>General</c:formatCode>
                <c:ptCount val="3"/>
                <c:pt idx="0">
                  <c:v>0.47999999999999993</c:v>
                </c:pt>
                <c:pt idx="1">
                  <c:v>0.2111864406779661</c:v>
                </c:pt>
                <c:pt idx="2">
                  <c:v>0.30280000000000001</c:v>
                </c:pt>
              </c:numCache>
            </c:numRef>
          </c:val>
        </c:ser>
        <c:ser>
          <c:idx val="2"/>
          <c:order val="1"/>
          <c:tx>
            <c:strRef>
              <c:f>Sheet4!$A$10</c:f>
              <c:strCache>
                <c:ptCount val="1"/>
                <c:pt idx="0">
                  <c:v>1/29/2014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Sheet4!$B$10:$D$10</c:f>
              <c:numCache>
                <c:formatCode>General</c:formatCode>
                <c:ptCount val="3"/>
                <c:pt idx="0">
                  <c:v>0.43181818181818182</c:v>
                </c:pt>
                <c:pt idx="1">
                  <c:v>0.25175000000000003</c:v>
                </c:pt>
                <c:pt idx="2">
                  <c:v>0.35606060606060608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558480"/>
        <c:axId val="48557360"/>
      </c:barChart>
      <c:catAx>
        <c:axId val="4855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7360"/>
        <c:crosses val="autoZero"/>
        <c:auto val="1"/>
        <c:lblAlgn val="ctr"/>
        <c:lblOffset val="100"/>
        <c:noMultiLvlLbl val="0"/>
      </c:catAx>
      <c:valAx>
        <c:axId val="4855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8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Mortality per Pop at Time Point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Sheet4!$A$12</c:f>
              <c:strCache>
                <c:ptCount val="1"/>
                <c:pt idx="0">
                  <c:v>12/19/2013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;[Red]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Sheet4!$B$12:$D$12</c:f>
              <c:numCache>
                <c:formatCode>General</c:formatCode>
                <c:ptCount val="3"/>
                <c:pt idx="0">
                  <c:v>47.708329999999997</c:v>
                </c:pt>
                <c:pt idx="1">
                  <c:v>23.33333</c:v>
                </c:pt>
                <c:pt idx="2">
                  <c:v>37.5</c:v>
                </c:pt>
              </c:numCache>
            </c:numRef>
          </c:val>
        </c:ser>
        <c:ser>
          <c:idx val="1"/>
          <c:order val="1"/>
          <c:tx>
            <c:strRef>
              <c:f>Sheet4!$A$13</c:f>
              <c:strCache>
                <c:ptCount val="1"/>
                <c:pt idx="0">
                  <c:v>1/29/2014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;[Red]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Sheet4!$B$13:$D$13</c:f>
              <c:numCache>
                <c:formatCode>General</c:formatCode>
                <c:ptCount val="3"/>
                <c:pt idx="0">
                  <c:v>56.470588235294095</c:v>
                </c:pt>
                <c:pt idx="1">
                  <c:v>30.0578034682081</c:v>
                </c:pt>
                <c:pt idx="2">
                  <c:v>37.2340425531915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297392"/>
        <c:axId val="213295152"/>
      </c:barChart>
      <c:catAx>
        <c:axId val="21329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95152"/>
        <c:crosses val="autoZero"/>
        <c:auto val="1"/>
        <c:lblAlgn val="ctr"/>
        <c:lblOffset val="100"/>
        <c:noMultiLvlLbl val="0"/>
      </c:catAx>
      <c:valAx>
        <c:axId val="2132951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Mortality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97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</a:t>
            </a:r>
            <a:r>
              <a:rPr lang="en-US" baseline="0"/>
              <a:t> Missing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Sheet4!$A$15</c:f>
              <c:strCache>
                <c:ptCount val="1"/>
                <c:pt idx="0">
                  <c:v>12/19/2013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Sheet4!$B$15:$D$15</c:f>
              <c:numCache>
                <c:formatCode>General</c:formatCode>
                <c:ptCount val="3"/>
                <c:pt idx="0">
                  <c:v>63</c:v>
                </c:pt>
                <c:pt idx="1">
                  <c:v>140</c:v>
                </c:pt>
                <c:pt idx="2">
                  <c:v>84</c:v>
                </c:pt>
              </c:numCache>
            </c:numRef>
          </c:val>
        </c:ser>
        <c:ser>
          <c:idx val="1"/>
          <c:order val="1"/>
          <c:tx>
            <c:strRef>
              <c:f>Sheet4!$A$16</c:f>
              <c:strCache>
                <c:ptCount val="1"/>
                <c:pt idx="0">
                  <c:v>1/29/2014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Sheet4!$B$5:$D$5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Sheet4!$B$16:$D$16</c:f>
              <c:numCache>
                <c:formatCode>General</c:formatCode>
                <c:ptCount val="3"/>
                <c:pt idx="0">
                  <c:v>81</c:v>
                </c:pt>
                <c:pt idx="1">
                  <c:v>195</c:v>
                </c:pt>
                <c:pt idx="2">
                  <c:v>112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942240"/>
        <c:axId val="210941680"/>
      </c:barChart>
      <c:catAx>
        <c:axId val="21094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41680"/>
        <c:crosses val="autoZero"/>
        <c:auto val="1"/>
        <c:lblAlgn val="ctr"/>
        <c:lblOffset val="100"/>
        <c:noMultiLvlLbl val="0"/>
      </c:catAx>
      <c:valAx>
        <c:axId val="2109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  <a:r>
                  <a:rPr lang="en-US" baseline="0"/>
                  <a:t> Missing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4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2</xdr:row>
      <xdr:rowOff>100012</xdr:rowOff>
    </xdr:from>
    <xdr:to>
      <xdr:col>13</xdr:col>
      <xdr:colOff>447675</xdr:colOff>
      <xdr:row>16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242887</xdr:colOff>
      <xdr:row>18</xdr:row>
      <xdr:rowOff>61912</xdr:rowOff>
    </xdr:from>
    <xdr:to>
      <xdr:col>13</xdr:col>
      <xdr:colOff>547687</xdr:colOff>
      <xdr:row>32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604837</xdr:colOff>
      <xdr:row>2</xdr:row>
      <xdr:rowOff>80962</xdr:rowOff>
    </xdr:from>
    <xdr:to>
      <xdr:col>21</xdr:col>
      <xdr:colOff>300037</xdr:colOff>
      <xdr:row>16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128587</xdr:colOff>
      <xdr:row>18</xdr:row>
      <xdr:rowOff>61912</xdr:rowOff>
    </xdr:from>
    <xdr:to>
      <xdr:col>21</xdr:col>
      <xdr:colOff>433387</xdr:colOff>
      <xdr:row>32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K28" sqref="K28"/>
    </sheetView>
  </sheetViews>
  <sheetFormatPr defaultRowHeight="15" x14ac:dyDescent="0.25"/>
  <cols>
    <col min="1" max="1" width="11" bestFit="1" customWidth="1"/>
    <col min="2" max="2" width="9.7109375" bestFit="1" customWidth="1"/>
    <col min="13" max="13" width="12.28515625" bestFit="1" customWidth="1"/>
  </cols>
  <sheetData>
    <row r="1" spans="1:18" x14ac:dyDescent="0.25">
      <c r="A1" t="s">
        <v>0</v>
      </c>
      <c r="B1" s="1">
        <v>41668</v>
      </c>
    </row>
    <row r="2" spans="1:18" x14ac:dyDescent="0.25">
      <c r="B2" t="s">
        <v>1</v>
      </c>
      <c r="H2" t="s">
        <v>2</v>
      </c>
      <c r="N2" t="s">
        <v>3</v>
      </c>
    </row>
    <row r="3" spans="1:18" x14ac:dyDescent="0.25">
      <c r="B3" t="s">
        <v>4</v>
      </c>
      <c r="C3" t="s">
        <v>5</v>
      </c>
      <c r="D3" t="s">
        <v>6</v>
      </c>
      <c r="E3" t="s">
        <v>7</v>
      </c>
      <c r="F3" t="s">
        <v>18</v>
      </c>
      <c r="H3" t="s">
        <v>8</v>
      </c>
      <c r="I3" t="s">
        <v>9</v>
      </c>
      <c r="J3" t="s">
        <v>10</v>
      </c>
      <c r="K3" t="s">
        <v>11</v>
      </c>
      <c r="L3" t="s">
        <v>18</v>
      </c>
      <c r="N3" t="s">
        <v>12</v>
      </c>
      <c r="O3" t="s">
        <v>13</v>
      </c>
      <c r="P3" t="s">
        <v>14</v>
      </c>
      <c r="Q3" t="s">
        <v>15</v>
      </c>
      <c r="R3" t="s">
        <v>18</v>
      </c>
    </row>
    <row r="4" spans="1:18" x14ac:dyDescent="0.25">
      <c r="A4" t="s">
        <v>16</v>
      </c>
      <c r="B4">
        <v>11</v>
      </c>
      <c r="C4">
        <v>37</v>
      </c>
      <c r="D4">
        <v>10</v>
      </c>
      <c r="E4">
        <v>38</v>
      </c>
      <c r="F4">
        <f>SUM(B4:E4)</f>
        <v>96</v>
      </c>
      <c r="H4">
        <v>26</v>
      </c>
      <c r="I4">
        <v>30</v>
      </c>
      <c r="J4">
        <v>42</v>
      </c>
      <c r="K4">
        <v>30</v>
      </c>
      <c r="L4">
        <f>SUM(H4:K4)</f>
        <v>128</v>
      </c>
      <c r="M4" t="s">
        <v>16</v>
      </c>
      <c r="N4">
        <v>36</v>
      </c>
      <c r="O4">
        <v>42</v>
      </c>
      <c r="P4">
        <v>17</v>
      </c>
      <c r="Q4">
        <v>30</v>
      </c>
      <c r="R4">
        <f>SUM(N4:Q4)</f>
        <v>125</v>
      </c>
    </row>
    <row r="5" spans="1:18" x14ac:dyDescent="0.25">
      <c r="A5" t="s">
        <v>17</v>
      </c>
      <c r="B5">
        <v>15</v>
      </c>
      <c r="C5">
        <v>23</v>
      </c>
      <c r="D5">
        <v>16</v>
      </c>
      <c r="E5">
        <v>20</v>
      </c>
      <c r="F5">
        <f t="shared" ref="F5:F13" si="0">SUM(B5:E5)</f>
        <v>74</v>
      </c>
      <c r="H5">
        <v>14</v>
      </c>
      <c r="I5">
        <v>15</v>
      </c>
      <c r="J5">
        <v>5</v>
      </c>
      <c r="K5">
        <v>11</v>
      </c>
      <c r="L5">
        <f t="shared" ref="L5:L13" si="1">SUM(H5:K5)</f>
        <v>45</v>
      </c>
      <c r="M5" t="s">
        <v>17</v>
      </c>
      <c r="N5">
        <v>9</v>
      </c>
      <c r="O5">
        <v>25</v>
      </c>
      <c r="P5">
        <v>17</v>
      </c>
      <c r="Q5">
        <v>12</v>
      </c>
      <c r="R5">
        <f t="shared" ref="R5:R13" si="2">SUM(N5:Q5)</f>
        <v>63</v>
      </c>
    </row>
    <row r="6" spans="1:18" x14ac:dyDescent="0.25">
      <c r="A6" t="s">
        <v>23</v>
      </c>
      <c r="B6">
        <v>11</v>
      </c>
      <c r="C6">
        <v>2</v>
      </c>
      <c r="D6">
        <v>6</v>
      </c>
      <c r="E6">
        <v>3</v>
      </c>
      <c r="F6">
        <f>SUM(B6:E6)</f>
        <v>22</v>
      </c>
      <c r="H6">
        <v>5</v>
      </c>
      <c r="I6">
        <v>1</v>
      </c>
      <c r="J6">
        <v>1</v>
      </c>
      <c r="K6">
        <v>0</v>
      </c>
      <c r="L6">
        <f>SUM(H6:K6)</f>
        <v>7</v>
      </c>
      <c r="M6" t="s">
        <v>23</v>
      </c>
      <c r="N6">
        <v>1</v>
      </c>
      <c r="O6">
        <v>1</v>
      </c>
      <c r="P6">
        <v>2</v>
      </c>
      <c r="Q6">
        <v>3</v>
      </c>
      <c r="R6">
        <f>SUM(N6:Q6)</f>
        <v>7</v>
      </c>
    </row>
    <row r="8" spans="1:18" x14ac:dyDescent="0.25">
      <c r="A8" t="s">
        <v>25</v>
      </c>
      <c r="B8">
        <f>(B4-B6)</f>
        <v>0</v>
      </c>
      <c r="C8">
        <f t="shared" ref="C8:F8" si="3">(C4-C6)</f>
        <v>35</v>
      </c>
      <c r="D8">
        <f t="shared" si="3"/>
        <v>4</v>
      </c>
      <c r="E8">
        <f t="shared" si="3"/>
        <v>35</v>
      </c>
      <c r="F8">
        <f t="shared" si="3"/>
        <v>74</v>
      </c>
      <c r="H8">
        <f>(H4-H6)</f>
        <v>21</v>
      </c>
      <c r="I8">
        <f t="shared" ref="I8" si="4">(I4-I6)</f>
        <v>29</v>
      </c>
      <c r="J8">
        <f t="shared" ref="J8" si="5">(J4-J6)</f>
        <v>41</v>
      </c>
      <c r="K8">
        <f t="shared" ref="K8" si="6">(K4-K6)</f>
        <v>30</v>
      </c>
      <c r="L8">
        <f t="shared" ref="L8" si="7">(L4-L6)</f>
        <v>121</v>
      </c>
      <c r="M8" t="s">
        <v>25</v>
      </c>
      <c r="N8">
        <f>(N4-N6)</f>
        <v>35</v>
      </c>
      <c r="O8">
        <f t="shared" ref="O8" si="8">(O4-O6)</f>
        <v>41</v>
      </c>
      <c r="P8">
        <f t="shared" ref="P8" si="9">(P4-P6)</f>
        <v>15</v>
      </c>
      <c r="Q8">
        <f t="shared" ref="Q8" si="10">(Q4-Q6)</f>
        <v>27</v>
      </c>
      <c r="R8">
        <f t="shared" ref="R8" si="11">(R4-R6)</f>
        <v>118</v>
      </c>
    </row>
    <row r="9" spans="1:18" x14ac:dyDescent="0.25">
      <c r="A9" t="s">
        <v>24</v>
      </c>
      <c r="B9">
        <f>(B5+B6)</f>
        <v>26</v>
      </c>
      <c r="C9">
        <f t="shared" ref="C9:E9" si="12">(C5+C6)</f>
        <v>25</v>
      </c>
      <c r="D9">
        <f t="shared" si="12"/>
        <v>22</v>
      </c>
      <c r="E9">
        <f t="shared" si="12"/>
        <v>23</v>
      </c>
      <c r="F9">
        <f>SUM(B9:E9)</f>
        <v>96</v>
      </c>
      <c r="H9">
        <f>(H5+H6)</f>
        <v>19</v>
      </c>
      <c r="I9">
        <f t="shared" ref="I9" si="13">(I5+I6)</f>
        <v>16</v>
      </c>
      <c r="J9">
        <f t="shared" ref="J9" si="14">(J5+J6)</f>
        <v>6</v>
      </c>
      <c r="K9">
        <f t="shared" ref="K9" si="15">(K5+K6)</f>
        <v>11</v>
      </c>
      <c r="L9">
        <f>SUM(H9:K9)</f>
        <v>52</v>
      </c>
      <c r="M9" t="s">
        <v>24</v>
      </c>
      <c r="N9">
        <f>(N5+N6)</f>
        <v>10</v>
      </c>
      <c r="O9">
        <f t="shared" ref="O9" si="16">(O5+O6)</f>
        <v>26</v>
      </c>
      <c r="P9">
        <f t="shared" ref="P9" si="17">(P5+P6)</f>
        <v>19</v>
      </c>
      <c r="Q9">
        <f t="shared" ref="Q9" si="18">(Q5+Q6)</f>
        <v>15</v>
      </c>
      <c r="R9">
        <f>SUM(N9:Q9)</f>
        <v>70</v>
      </c>
    </row>
    <row r="11" spans="1:18" x14ac:dyDescent="0.25">
      <c r="A11" t="s">
        <v>18</v>
      </c>
      <c r="B11">
        <f>(B4+B5)</f>
        <v>26</v>
      </c>
      <c r="C11">
        <f t="shared" ref="C11:Q11" si="19">(C4+C5)</f>
        <v>60</v>
      </c>
      <c r="D11">
        <f t="shared" si="19"/>
        <v>26</v>
      </c>
      <c r="E11">
        <f t="shared" si="19"/>
        <v>58</v>
      </c>
      <c r="F11">
        <f t="shared" si="0"/>
        <v>170</v>
      </c>
      <c r="H11">
        <f t="shared" si="19"/>
        <v>40</v>
      </c>
      <c r="I11">
        <f t="shared" si="19"/>
        <v>45</v>
      </c>
      <c r="J11">
        <f t="shared" si="19"/>
        <v>47</v>
      </c>
      <c r="K11">
        <f t="shared" si="19"/>
        <v>41</v>
      </c>
      <c r="L11">
        <f t="shared" si="1"/>
        <v>173</v>
      </c>
      <c r="M11" t="s">
        <v>18</v>
      </c>
      <c r="N11">
        <f t="shared" si="19"/>
        <v>45</v>
      </c>
      <c r="O11">
        <f t="shared" si="19"/>
        <v>67</v>
      </c>
      <c r="P11">
        <f t="shared" si="19"/>
        <v>34</v>
      </c>
      <c r="Q11">
        <f t="shared" si="19"/>
        <v>42</v>
      </c>
      <c r="R11">
        <f t="shared" si="2"/>
        <v>188</v>
      </c>
    </row>
    <row r="12" spans="1:18" x14ac:dyDescent="0.25">
      <c r="A12" t="s">
        <v>19</v>
      </c>
      <c r="B12">
        <v>53</v>
      </c>
      <c r="C12">
        <v>63</v>
      </c>
      <c r="D12">
        <v>53</v>
      </c>
      <c r="E12">
        <v>82</v>
      </c>
      <c r="F12">
        <f t="shared" si="0"/>
        <v>251</v>
      </c>
      <c r="H12">
        <v>78</v>
      </c>
      <c r="I12">
        <v>94</v>
      </c>
      <c r="J12">
        <v>106</v>
      </c>
      <c r="K12">
        <v>90</v>
      </c>
      <c r="L12">
        <f t="shared" si="1"/>
        <v>368</v>
      </c>
      <c r="M12" t="s">
        <v>19</v>
      </c>
      <c r="N12">
        <v>79</v>
      </c>
      <c r="O12">
        <v>94</v>
      </c>
      <c r="P12">
        <v>68</v>
      </c>
      <c r="Q12">
        <v>59</v>
      </c>
      <c r="R12">
        <f t="shared" si="2"/>
        <v>300</v>
      </c>
    </row>
    <row r="13" spans="1:18" x14ac:dyDescent="0.25">
      <c r="A13" t="s">
        <v>20</v>
      </c>
      <c r="B13">
        <f>(B12-B11)</f>
        <v>27</v>
      </c>
      <c r="C13">
        <f t="shared" ref="C13:Q13" si="20">(C12-C11)</f>
        <v>3</v>
      </c>
      <c r="D13">
        <f t="shared" si="20"/>
        <v>27</v>
      </c>
      <c r="E13">
        <f t="shared" si="20"/>
        <v>24</v>
      </c>
      <c r="F13">
        <f t="shared" si="0"/>
        <v>81</v>
      </c>
      <c r="H13">
        <f t="shared" si="20"/>
        <v>38</v>
      </c>
      <c r="I13">
        <f t="shared" si="20"/>
        <v>49</v>
      </c>
      <c r="J13">
        <f t="shared" si="20"/>
        <v>59</v>
      </c>
      <c r="K13">
        <f t="shared" si="20"/>
        <v>49</v>
      </c>
      <c r="L13">
        <f t="shared" si="1"/>
        <v>195</v>
      </c>
      <c r="M13" t="s">
        <v>20</v>
      </c>
      <c r="N13">
        <f t="shared" si="20"/>
        <v>34</v>
      </c>
      <c r="O13">
        <f t="shared" si="20"/>
        <v>27</v>
      </c>
      <c r="P13">
        <f t="shared" si="20"/>
        <v>34</v>
      </c>
      <c r="Q13">
        <f t="shared" si="20"/>
        <v>17</v>
      </c>
      <c r="R13">
        <f t="shared" si="2"/>
        <v>112</v>
      </c>
    </row>
    <row r="14" spans="1:18" x14ac:dyDescent="0.25">
      <c r="A14" t="s">
        <v>21</v>
      </c>
      <c r="B14" s="2">
        <f>(B9/B11)</f>
        <v>1</v>
      </c>
      <c r="C14" s="2">
        <f>(C9/C11)</f>
        <v>0.41666666666666669</v>
      </c>
      <c r="D14" s="2">
        <f>(D9/D11)</f>
        <v>0.84615384615384615</v>
      </c>
      <c r="E14" s="2">
        <f>(E9/E11)</f>
        <v>0.39655172413793105</v>
      </c>
      <c r="F14" s="2">
        <f>(F9/F11)</f>
        <v>0.56470588235294117</v>
      </c>
      <c r="G14" s="2"/>
      <c r="H14" s="2">
        <f>(H9/H11)</f>
        <v>0.47499999999999998</v>
      </c>
      <c r="I14" s="2">
        <f>(I9/I11)</f>
        <v>0.35555555555555557</v>
      </c>
      <c r="J14" s="2">
        <f>(J9/J11)</f>
        <v>0.1276595744680851</v>
      </c>
      <c r="K14" s="2">
        <f>(K9/K11)</f>
        <v>0.26829268292682928</v>
      </c>
      <c r="L14" s="2">
        <f>(L9/L11)</f>
        <v>0.30057803468208094</v>
      </c>
      <c r="M14" s="2" t="s">
        <v>21</v>
      </c>
      <c r="N14" s="2">
        <f>(N9/N11)</f>
        <v>0.22222222222222221</v>
      </c>
      <c r="O14" s="2">
        <f>(O9/O11)</f>
        <v>0.38805970149253732</v>
      </c>
      <c r="P14" s="2">
        <f>(P9/P11)</f>
        <v>0.55882352941176472</v>
      </c>
      <c r="Q14" s="2">
        <f>(Q9/Q11)</f>
        <v>0.35714285714285715</v>
      </c>
      <c r="R14" s="2">
        <f>(R9/R11)</f>
        <v>0.37234042553191488</v>
      </c>
    </row>
    <row r="15" spans="1:18" x14ac:dyDescent="0.25">
      <c r="A15" t="s">
        <v>22</v>
      </c>
      <c r="B15" s="2">
        <f>(B13/B12)</f>
        <v>0.50943396226415094</v>
      </c>
      <c r="C15" s="2">
        <f t="shared" ref="C15:R15" si="21">(C13/C12)</f>
        <v>4.7619047619047616E-2</v>
      </c>
      <c r="D15" s="2">
        <f t="shared" si="21"/>
        <v>0.50943396226415094</v>
      </c>
      <c r="E15" s="2">
        <f t="shared" si="21"/>
        <v>0.29268292682926828</v>
      </c>
      <c r="F15" s="2">
        <f t="shared" si="21"/>
        <v>0.32270916334661354</v>
      </c>
      <c r="G15" s="2"/>
      <c r="H15" s="2">
        <f t="shared" si="21"/>
        <v>0.48717948717948717</v>
      </c>
      <c r="I15" s="2">
        <f t="shared" si="21"/>
        <v>0.52127659574468088</v>
      </c>
      <c r="J15" s="2">
        <f t="shared" si="21"/>
        <v>0.55660377358490565</v>
      </c>
      <c r="K15" s="2">
        <f t="shared" si="21"/>
        <v>0.5444444444444444</v>
      </c>
      <c r="L15" s="2">
        <f t="shared" si="21"/>
        <v>0.52989130434782605</v>
      </c>
      <c r="M15" s="2" t="s">
        <v>22</v>
      </c>
      <c r="N15" s="2">
        <f t="shared" si="21"/>
        <v>0.43037974683544306</v>
      </c>
      <c r="O15" s="2">
        <f t="shared" si="21"/>
        <v>0.28723404255319152</v>
      </c>
      <c r="P15" s="2">
        <f t="shared" si="21"/>
        <v>0.5</v>
      </c>
      <c r="Q15" s="2">
        <f t="shared" si="21"/>
        <v>0.28813559322033899</v>
      </c>
      <c r="R15" s="2">
        <f t="shared" si="21"/>
        <v>0.37333333333333335</v>
      </c>
    </row>
    <row r="17" spans="1:18" x14ac:dyDescent="0.25">
      <c r="A17" t="s">
        <v>50</v>
      </c>
      <c r="B17">
        <v>3</v>
      </c>
      <c r="C17">
        <v>0</v>
      </c>
      <c r="D17">
        <v>0</v>
      </c>
      <c r="E17">
        <v>13</v>
      </c>
      <c r="F17">
        <f>SUM(B17:E17)</f>
        <v>16</v>
      </c>
      <c r="H17">
        <v>7</v>
      </c>
      <c r="I17">
        <v>0</v>
      </c>
      <c r="J17">
        <v>0</v>
      </c>
      <c r="K17">
        <v>9</v>
      </c>
      <c r="L17">
        <f>SUM(H17:K17)</f>
        <v>16</v>
      </c>
      <c r="M17" t="s">
        <v>50</v>
      </c>
      <c r="N17">
        <v>1</v>
      </c>
      <c r="O17">
        <v>0</v>
      </c>
      <c r="P17">
        <v>0</v>
      </c>
      <c r="Q17">
        <v>5</v>
      </c>
      <c r="R17">
        <f>SUM(N17:Q17)</f>
        <v>6</v>
      </c>
    </row>
    <row r="18" spans="1:18" x14ac:dyDescent="0.25">
      <c r="A18" t="s">
        <v>51</v>
      </c>
      <c r="B18">
        <v>12</v>
      </c>
      <c r="C18">
        <v>20</v>
      </c>
      <c r="D18">
        <v>0</v>
      </c>
      <c r="E18">
        <v>29</v>
      </c>
      <c r="F18" s="5">
        <f t="shared" ref="F18:F21" si="22">SUM(B18:E18)</f>
        <v>61</v>
      </c>
      <c r="H18">
        <v>24</v>
      </c>
      <c r="I18">
        <v>20</v>
      </c>
      <c r="J18">
        <v>20</v>
      </c>
      <c r="K18">
        <v>32</v>
      </c>
      <c r="L18">
        <f t="shared" ref="L18:L21" si="23">SUM(H18:K18)</f>
        <v>96</v>
      </c>
      <c r="M18" t="s">
        <v>51</v>
      </c>
      <c r="N18">
        <v>60</v>
      </c>
      <c r="O18">
        <v>0</v>
      </c>
      <c r="P18">
        <v>10</v>
      </c>
      <c r="Q18">
        <v>9</v>
      </c>
      <c r="R18">
        <f t="shared" ref="R18:R21" si="24">SUM(N18:Q18)</f>
        <v>79</v>
      </c>
    </row>
    <row r="19" spans="1:18" x14ac:dyDescent="0.25">
      <c r="A19" t="s">
        <v>52</v>
      </c>
      <c r="B19">
        <v>0</v>
      </c>
      <c r="C19">
        <v>10</v>
      </c>
      <c r="D19">
        <v>0</v>
      </c>
      <c r="E19">
        <v>0</v>
      </c>
      <c r="F19" s="5">
        <f t="shared" si="22"/>
        <v>10</v>
      </c>
      <c r="H19">
        <v>1</v>
      </c>
      <c r="I19">
        <v>20</v>
      </c>
      <c r="J19">
        <v>5</v>
      </c>
      <c r="K19">
        <v>0</v>
      </c>
      <c r="L19">
        <f t="shared" si="23"/>
        <v>26</v>
      </c>
      <c r="M19" t="s">
        <v>52</v>
      </c>
      <c r="N19">
        <v>1</v>
      </c>
      <c r="O19">
        <v>0</v>
      </c>
      <c r="P19">
        <v>4</v>
      </c>
      <c r="Q19">
        <v>0</v>
      </c>
      <c r="R19">
        <f t="shared" si="24"/>
        <v>5</v>
      </c>
    </row>
    <row r="20" spans="1:18" x14ac:dyDescent="0.25">
      <c r="A20" t="s">
        <v>53</v>
      </c>
      <c r="B20">
        <v>4</v>
      </c>
      <c r="C20">
        <v>0</v>
      </c>
      <c r="D20">
        <v>3</v>
      </c>
      <c r="E20">
        <v>0</v>
      </c>
      <c r="F20" s="5">
        <f t="shared" si="22"/>
        <v>7</v>
      </c>
      <c r="H20">
        <v>0</v>
      </c>
      <c r="I20">
        <v>0</v>
      </c>
      <c r="J20">
        <v>0</v>
      </c>
      <c r="K20">
        <v>0</v>
      </c>
      <c r="L20">
        <f t="shared" si="23"/>
        <v>0</v>
      </c>
      <c r="M20" t="s">
        <v>53</v>
      </c>
      <c r="N20">
        <v>11</v>
      </c>
      <c r="O20">
        <v>3</v>
      </c>
      <c r="P20">
        <v>10</v>
      </c>
      <c r="Q20">
        <v>2</v>
      </c>
      <c r="R20">
        <f t="shared" si="24"/>
        <v>26</v>
      </c>
    </row>
    <row r="21" spans="1:18" x14ac:dyDescent="0.25">
      <c r="A21" t="s">
        <v>54</v>
      </c>
      <c r="B21">
        <v>0</v>
      </c>
      <c r="C21">
        <v>0</v>
      </c>
      <c r="D21">
        <v>10</v>
      </c>
      <c r="E21">
        <v>0</v>
      </c>
      <c r="F21" s="5">
        <f t="shared" si="22"/>
        <v>10</v>
      </c>
      <c r="H21">
        <v>0</v>
      </c>
      <c r="I21">
        <v>0</v>
      </c>
      <c r="J21">
        <v>0</v>
      </c>
      <c r="K21">
        <v>0</v>
      </c>
      <c r="L21">
        <f t="shared" si="23"/>
        <v>0</v>
      </c>
      <c r="M21" t="s">
        <v>54</v>
      </c>
      <c r="N21">
        <v>0</v>
      </c>
      <c r="O21">
        <v>0</v>
      </c>
      <c r="P21">
        <v>0</v>
      </c>
      <c r="Q21">
        <v>0</v>
      </c>
      <c r="R21">
        <f t="shared" si="24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34" workbookViewId="0">
      <selection activeCell="J91" sqref="J91"/>
    </sheetView>
  </sheetViews>
  <sheetFormatPr defaultRowHeight="15" x14ac:dyDescent="0.25"/>
  <cols>
    <col min="1" max="1" width="13.28515625" bestFit="1" customWidth="1"/>
    <col min="2" max="2" width="9.7109375" bestFit="1" customWidth="1"/>
    <col min="4" max="4" width="9.140625" style="3"/>
    <col min="5" max="5" width="13.140625" bestFit="1" customWidth="1"/>
    <col min="6" max="6" width="12.7109375" style="3" bestFit="1" customWidth="1"/>
    <col min="7" max="7" width="16" bestFit="1" customWidth="1"/>
    <col min="8" max="8" width="15.7109375" bestFit="1" customWidth="1"/>
    <col min="9" max="9" width="18.28515625" bestFit="1" customWidth="1"/>
  </cols>
  <sheetData>
    <row r="1" spans="1:9" x14ac:dyDescent="0.25">
      <c r="A1" t="s">
        <v>0</v>
      </c>
      <c r="B1" s="1">
        <v>41668</v>
      </c>
    </row>
    <row r="2" spans="1:9" x14ac:dyDescent="0.25">
      <c r="A2" t="s">
        <v>26</v>
      </c>
      <c r="B2" t="s">
        <v>27</v>
      </c>
      <c r="C2" t="s">
        <v>28</v>
      </c>
      <c r="D2" s="3" t="s">
        <v>29</v>
      </c>
      <c r="E2" t="s">
        <v>42</v>
      </c>
      <c r="F2" s="3" t="s">
        <v>43</v>
      </c>
      <c r="G2" t="s">
        <v>44</v>
      </c>
      <c r="H2" t="s">
        <v>45</v>
      </c>
      <c r="I2" t="s">
        <v>55</v>
      </c>
    </row>
    <row r="3" spans="1:9" x14ac:dyDescent="0.25">
      <c r="A3" t="s">
        <v>30</v>
      </c>
      <c r="B3">
        <v>1</v>
      </c>
      <c r="C3">
        <v>0</v>
      </c>
      <c r="D3" s="3">
        <v>0</v>
      </c>
      <c r="E3">
        <f>AVERAGE(C3:C12)</f>
        <v>0</v>
      </c>
      <c r="F3" s="3">
        <f>AVERAGE(C14:C22,C25:C30,C36:C42)</f>
        <v>15.772727272727273</v>
      </c>
      <c r="G3" s="3">
        <f>AVERAGE(D3:D12)</f>
        <v>0</v>
      </c>
      <c r="H3" s="3">
        <f>AVERAGE(D14:D22,D25:D30,D36:D42)</f>
        <v>0.43181818181818182</v>
      </c>
      <c r="I3">
        <f>COUNTIF(C3:C45, "&gt;0")</f>
        <v>22</v>
      </c>
    </row>
    <row r="4" spans="1:9" x14ac:dyDescent="0.25">
      <c r="B4">
        <v>2</v>
      </c>
      <c r="C4">
        <v>0</v>
      </c>
      <c r="D4" s="3">
        <v>0</v>
      </c>
    </row>
    <row r="5" spans="1:9" x14ac:dyDescent="0.25">
      <c r="B5">
        <v>3</v>
      </c>
      <c r="C5">
        <v>0</v>
      </c>
      <c r="D5" s="3">
        <v>0</v>
      </c>
    </row>
    <row r="6" spans="1:9" x14ac:dyDescent="0.25">
      <c r="B6">
        <v>4</v>
      </c>
      <c r="C6">
        <v>0</v>
      </c>
      <c r="D6" s="3">
        <v>0</v>
      </c>
    </row>
    <row r="7" spans="1:9" x14ac:dyDescent="0.25">
      <c r="B7">
        <v>5</v>
      </c>
      <c r="C7">
        <v>0</v>
      </c>
      <c r="D7" s="3">
        <v>0</v>
      </c>
    </row>
    <row r="8" spans="1:9" x14ac:dyDescent="0.25">
      <c r="B8">
        <v>6</v>
      </c>
      <c r="C8">
        <v>0</v>
      </c>
      <c r="D8" s="3">
        <v>0</v>
      </c>
    </row>
    <row r="9" spans="1:9" x14ac:dyDescent="0.25">
      <c r="B9">
        <v>7</v>
      </c>
      <c r="C9">
        <v>0</v>
      </c>
      <c r="D9" s="3">
        <v>0</v>
      </c>
    </row>
    <row r="10" spans="1:9" x14ac:dyDescent="0.25">
      <c r="B10">
        <v>8</v>
      </c>
      <c r="C10">
        <v>0</v>
      </c>
      <c r="D10" s="3">
        <v>0</v>
      </c>
    </row>
    <row r="11" spans="1:9" x14ac:dyDescent="0.25">
      <c r="B11">
        <v>9</v>
      </c>
      <c r="C11">
        <v>0</v>
      </c>
      <c r="D11" s="3">
        <v>0</v>
      </c>
    </row>
    <row r="12" spans="1:9" x14ac:dyDescent="0.25">
      <c r="B12">
        <v>10</v>
      </c>
      <c r="C12">
        <v>0</v>
      </c>
      <c r="D12" s="3">
        <v>0</v>
      </c>
    </row>
    <row r="14" spans="1:9" x14ac:dyDescent="0.25">
      <c r="A14" t="s">
        <v>31</v>
      </c>
      <c r="B14">
        <v>1</v>
      </c>
      <c r="C14">
        <v>12</v>
      </c>
      <c r="D14" s="3">
        <v>0.23</v>
      </c>
      <c r="E14">
        <f>AVERAGE(C14:C22)</f>
        <v>15.444444444444445</v>
      </c>
      <c r="G14" s="3">
        <f>AVERAGE(D14:D22)</f>
        <v>0.36333333333333334</v>
      </c>
    </row>
    <row r="15" spans="1:9" x14ac:dyDescent="0.25">
      <c r="B15">
        <v>2</v>
      </c>
      <c r="C15">
        <v>15</v>
      </c>
      <c r="D15" s="3">
        <v>0.38</v>
      </c>
    </row>
    <row r="16" spans="1:9" x14ac:dyDescent="0.25">
      <c r="B16">
        <v>3</v>
      </c>
      <c r="C16">
        <v>14</v>
      </c>
      <c r="D16" s="3">
        <v>0.27</v>
      </c>
    </row>
    <row r="17" spans="1:7" x14ac:dyDescent="0.25">
      <c r="B17">
        <v>4</v>
      </c>
      <c r="C17">
        <v>22</v>
      </c>
      <c r="D17" s="3">
        <v>0.53</v>
      </c>
    </row>
    <row r="18" spans="1:7" x14ac:dyDescent="0.25">
      <c r="B18">
        <v>5</v>
      </c>
      <c r="C18">
        <v>18</v>
      </c>
      <c r="D18" s="3">
        <v>0.61</v>
      </c>
    </row>
    <row r="19" spans="1:7" x14ac:dyDescent="0.25">
      <c r="B19">
        <v>6</v>
      </c>
      <c r="C19">
        <v>13</v>
      </c>
      <c r="D19" s="3">
        <v>0.2</v>
      </c>
    </row>
    <row r="20" spans="1:7" x14ac:dyDescent="0.25">
      <c r="B20">
        <v>7</v>
      </c>
      <c r="C20">
        <v>16</v>
      </c>
      <c r="D20" s="3">
        <v>0.37</v>
      </c>
    </row>
    <row r="21" spans="1:7" x14ac:dyDescent="0.25">
      <c r="B21">
        <v>8</v>
      </c>
      <c r="C21">
        <v>18</v>
      </c>
      <c r="D21" s="3">
        <v>0.53</v>
      </c>
    </row>
    <row r="22" spans="1:7" x14ac:dyDescent="0.25">
      <c r="B22">
        <v>9</v>
      </c>
      <c r="C22">
        <v>11</v>
      </c>
      <c r="D22" s="3">
        <v>0.15</v>
      </c>
    </row>
    <row r="23" spans="1:7" x14ac:dyDescent="0.25">
      <c r="B23">
        <v>10</v>
      </c>
      <c r="C23">
        <v>0</v>
      </c>
      <c r="D23" s="3">
        <v>0</v>
      </c>
    </row>
    <row r="25" spans="1:7" x14ac:dyDescent="0.25">
      <c r="A25" t="s">
        <v>32</v>
      </c>
      <c r="B25">
        <v>1</v>
      </c>
      <c r="C25">
        <v>20</v>
      </c>
      <c r="D25" s="3">
        <v>0.78</v>
      </c>
      <c r="E25">
        <f>AVERAGE(C25:C30)</f>
        <v>14.833333333333334</v>
      </c>
      <c r="G25" s="3">
        <f>AVERAGE(D25:D30)</f>
        <v>0.41500000000000004</v>
      </c>
    </row>
    <row r="26" spans="1:7" x14ac:dyDescent="0.25">
      <c r="B26">
        <v>2</v>
      </c>
      <c r="C26">
        <v>15</v>
      </c>
      <c r="D26" s="3">
        <v>0.28999999999999998</v>
      </c>
    </row>
    <row r="27" spans="1:7" x14ac:dyDescent="0.25">
      <c r="B27">
        <v>3</v>
      </c>
      <c r="C27">
        <v>10</v>
      </c>
      <c r="D27" s="3">
        <v>0.12</v>
      </c>
    </row>
    <row r="28" spans="1:7" x14ac:dyDescent="0.25">
      <c r="B28">
        <v>4</v>
      </c>
      <c r="C28">
        <v>9</v>
      </c>
      <c r="D28" s="3">
        <v>0.08</v>
      </c>
    </row>
    <row r="29" spans="1:7" x14ac:dyDescent="0.25">
      <c r="B29">
        <v>5</v>
      </c>
      <c r="C29">
        <v>13</v>
      </c>
      <c r="D29" s="3">
        <v>0.22</v>
      </c>
    </row>
    <row r="30" spans="1:7" x14ac:dyDescent="0.25">
      <c r="B30">
        <v>6</v>
      </c>
      <c r="C30">
        <v>22</v>
      </c>
      <c r="D30" s="3">
        <v>1</v>
      </c>
    </row>
    <row r="31" spans="1:7" x14ac:dyDescent="0.25">
      <c r="B31">
        <v>7</v>
      </c>
      <c r="C31">
        <v>0</v>
      </c>
      <c r="D31" s="3">
        <v>0</v>
      </c>
    </row>
    <row r="32" spans="1:7" x14ac:dyDescent="0.25">
      <c r="B32">
        <v>8</v>
      </c>
      <c r="C32">
        <v>0</v>
      </c>
      <c r="D32" s="3">
        <v>0</v>
      </c>
    </row>
    <row r="33" spans="1:9" x14ac:dyDescent="0.25">
      <c r="B33">
        <v>9</v>
      </c>
      <c r="C33">
        <v>0</v>
      </c>
      <c r="D33" s="3">
        <v>0</v>
      </c>
    </row>
    <row r="34" spans="1:9" x14ac:dyDescent="0.25">
      <c r="B34">
        <v>10</v>
      </c>
      <c r="C34">
        <v>0</v>
      </c>
      <c r="D34" s="3">
        <v>0</v>
      </c>
    </row>
    <row r="36" spans="1:9" x14ac:dyDescent="0.25">
      <c r="A36" t="s">
        <v>33</v>
      </c>
      <c r="B36">
        <v>1</v>
      </c>
      <c r="C36">
        <v>21</v>
      </c>
      <c r="D36" s="3">
        <v>0.95</v>
      </c>
      <c r="E36">
        <f>AVERAGE(C36:C42)</f>
        <v>17</v>
      </c>
      <c r="G36" s="3">
        <f>AVERAGE(D36:D42)</f>
        <v>0.53428571428571425</v>
      </c>
    </row>
    <row r="37" spans="1:9" x14ac:dyDescent="0.25">
      <c r="B37">
        <v>2</v>
      </c>
      <c r="C37">
        <v>16</v>
      </c>
      <c r="D37" s="3">
        <v>0.35</v>
      </c>
    </row>
    <row r="38" spans="1:9" x14ac:dyDescent="0.25">
      <c r="B38">
        <v>3</v>
      </c>
      <c r="C38">
        <v>19</v>
      </c>
      <c r="D38" s="3">
        <v>0.61</v>
      </c>
    </row>
    <row r="39" spans="1:9" x14ac:dyDescent="0.25">
      <c r="B39">
        <v>4</v>
      </c>
      <c r="C39">
        <v>15</v>
      </c>
      <c r="D39" s="3">
        <v>0.4</v>
      </c>
    </row>
    <row r="40" spans="1:9" x14ac:dyDescent="0.25">
      <c r="B40">
        <v>5</v>
      </c>
      <c r="C40">
        <v>15</v>
      </c>
      <c r="D40" s="3">
        <v>0.38</v>
      </c>
    </row>
    <row r="41" spans="1:9" x14ac:dyDescent="0.25">
      <c r="B41">
        <v>6</v>
      </c>
      <c r="C41">
        <v>18</v>
      </c>
      <c r="D41" s="3">
        <v>0.6</v>
      </c>
    </row>
    <row r="42" spans="1:9" x14ac:dyDescent="0.25">
      <c r="B42">
        <v>7</v>
      </c>
      <c r="C42">
        <v>15</v>
      </c>
      <c r="D42" s="3">
        <v>0.45</v>
      </c>
    </row>
    <row r="43" spans="1:9" x14ac:dyDescent="0.25">
      <c r="B43">
        <v>8</v>
      </c>
    </row>
    <row r="44" spans="1:9" x14ac:dyDescent="0.25">
      <c r="B44">
        <v>9</v>
      </c>
    </row>
    <row r="45" spans="1:9" x14ac:dyDescent="0.25">
      <c r="B45">
        <v>10</v>
      </c>
    </row>
    <row r="48" spans="1:9" x14ac:dyDescent="0.25">
      <c r="A48" t="s">
        <v>34</v>
      </c>
      <c r="B48">
        <v>1</v>
      </c>
      <c r="C48">
        <v>18</v>
      </c>
      <c r="D48" s="3">
        <v>0.52</v>
      </c>
      <c r="E48">
        <f>AVERAGE(C48:C54,C56:C57)</f>
        <v>15.222222222222221</v>
      </c>
      <c r="F48" s="3">
        <f>AVERAGE(C48:C54,C56:C57,C59:C67,C70:C74,C76:C78,C81:C87)</f>
        <v>14.696969696969697</v>
      </c>
      <c r="G48" s="3">
        <f>AVERAGE(D48:D54,D56:D57)</f>
        <v>0.41666666666666663</v>
      </c>
      <c r="H48" s="3">
        <f>AVERAGE(D48:D54,D56:D57,D59:D67,D70:D74,D76:D78,D81:D87)</f>
        <v>0.35606060606060608</v>
      </c>
      <c r="I48">
        <f>COUNTIF(C48:C90, "&gt;0")</f>
        <v>33</v>
      </c>
    </row>
    <row r="49" spans="1:7" x14ac:dyDescent="0.25">
      <c r="B49">
        <v>2</v>
      </c>
      <c r="C49">
        <v>21</v>
      </c>
      <c r="D49" s="3">
        <v>0.86</v>
      </c>
    </row>
    <row r="50" spans="1:7" x14ac:dyDescent="0.25">
      <c r="B50">
        <v>3</v>
      </c>
      <c r="C50">
        <v>12</v>
      </c>
      <c r="D50" s="3">
        <v>0.18</v>
      </c>
    </row>
    <row r="51" spans="1:7" x14ac:dyDescent="0.25">
      <c r="B51">
        <v>4</v>
      </c>
      <c r="C51">
        <v>13</v>
      </c>
      <c r="D51" s="3">
        <v>0.3</v>
      </c>
    </row>
    <row r="52" spans="1:7" x14ac:dyDescent="0.25">
      <c r="B52">
        <v>5</v>
      </c>
      <c r="C52">
        <v>17</v>
      </c>
      <c r="D52" s="3">
        <v>0.56999999999999995</v>
      </c>
    </row>
    <row r="53" spans="1:7" x14ac:dyDescent="0.25">
      <c r="B53">
        <v>6</v>
      </c>
      <c r="C53">
        <v>16</v>
      </c>
      <c r="D53" s="3">
        <v>0.48</v>
      </c>
    </row>
    <row r="54" spans="1:7" x14ac:dyDescent="0.25">
      <c r="B54">
        <v>7</v>
      </c>
      <c r="C54">
        <v>14</v>
      </c>
      <c r="D54" s="3">
        <v>0.31</v>
      </c>
    </row>
    <row r="55" spans="1:7" x14ac:dyDescent="0.25">
      <c r="B55">
        <v>8</v>
      </c>
    </row>
    <row r="56" spans="1:7" x14ac:dyDescent="0.25">
      <c r="B56">
        <v>9</v>
      </c>
      <c r="C56">
        <v>15</v>
      </c>
      <c r="D56" s="3">
        <v>0.34</v>
      </c>
    </row>
    <row r="57" spans="1:7" x14ac:dyDescent="0.25">
      <c r="B57">
        <v>10</v>
      </c>
      <c r="C57">
        <v>11</v>
      </c>
      <c r="D57" s="3">
        <v>0.19</v>
      </c>
    </row>
    <row r="59" spans="1:7" x14ac:dyDescent="0.25">
      <c r="A59" t="s">
        <v>35</v>
      </c>
      <c r="B59">
        <v>1</v>
      </c>
      <c r="C59">
        <v>14</v>
      </c>
      <c r="D59" s="3">
        <v>0.18</v>
      </c>
      <c r="E59">
        <f>AVERAGE(C59:C67)</f>
        <v>15.888888888888889</v>
      </c>
      <c r="G59" s="3">
        <f>AVERAGE(D59:D67)</f>
        <v>0.39333333333333337</v>
      </c>
    </row>
    <row r="60" spans="1:7" x14ac:dyDescent="0.25">
      <c r="B60">
        <v>2</v>
      </c>
      <c r="C60">
        <v>15</v>
      </c>
      <c r="D60" s="3">
        <v>0.4</v>
      </c>
    </row>
    <row r="61" spans="1:7" x14ac:dyDescent="0.25">
      <c r="B61">
        <v>3</v>
      </c>
      <c r="C61">
        <v>26</v>
      </c>
      <c r="D61" s="3">
        <v>0.75</v>
      </c>
    </row>
    <row r="62" spans="1:7" x14ac:dyDescent="0.25">
      <c r="B62">
        <v>4</v>
      </c>
      <c r="C62">
        <v>13</v>
      </c>
      <c r="D62" s="3">
        <v>0.35</v>
      </c>
    </row>
    <row r="63" spans="1:7" x14ac:dyDescent="0.25">
      <c r="B63">
        <v>5</v>
      </c>
      <c r="C63">
        <v>14</v>
      </c>
      <c r="D63" s="3">
        <v>0.35</v>
      </c>
    </row>
    <row r="64" spans="1:7" x14ac:dyDescent="0.25">
      <c r="B64">
        <v>6</v>
      </c>
      <c r="C64">
        <v>17</v>
      </c>
      <c r="D64" s="3">
        <v>0.35</v>
      </c>
    </row>
    <row r="65" spans="1:7" x14ac:dyDescent="0.25">
      <c r="B65">
        <v>7</v>
      </c>
      <c r="C65">
        <v>16</v>
      </c>
      <c r="D65" s="3">
        <v>0.39</v>
      </c>
    </row>
    <row r="66" spans="1:7" x14ac:dyDescent="0.25">
      <c r="B66">
        <v>8</v>
      </c>
      <c r="C66">
        <v>17</v>
      </c>
      <c r="D66" s="3">
        <v>0.52</v>
      </c>
    </row>
    <row r="67" spans="1:7" x14ac:dyDescent="0.25">
      <c r="B67">
        <v>9</v>
      </c>
      <c r="C67">
        <v>11</v>
      </c>
      <c r="D67" s="3">
        <v>0.25</v>
      </c>
    </row>
    <row r="68" spans="1:7" x14ac:dyDescent="0.25">
      <c r="B68">
        <v>10</v>
      </c>
    </row>
    <row r="70" spans="1:7" x14ac:dyDescent="0.25">
      <c r="A70" t="s">
        <v>36</v>
      </c>
      <c r="B70">
        <v>1</v>
      </c>
      <c r="C70">
        <v>13</v>
      </c>
      <c r="D70" s="3">
        <v>0.21</v>
      </c>
      <c r="E70">
        <f>AVERAGE(C70:C74,C76:C78)</f>
        <v>13.625</v>
      </c>
      <c r="G70" s="3">
        <f>AVERAGE(D70:D74,D76:D78)</f>
        <v>0.28875000000000001</v>
      </c>
    </row>
    <row r="71" spans="1:7" x14ac:dyDescent="0.25">
      <c r="B71">
        <v>2</v>
      </c>
      <c r="C71">
        <v>17</v>
      </c>
      <c r="D71" s="3">
        <v>0.47</v>
      </c>
    </row>
    <row r="72" spans="1:7" x14ac:dyDescent="0.25">
      <c r="B72">
        <v>3</v>
      </c>
      <c r="C72">
        <v>9</v>
      </c>
      <c r="D72" s="3">
        <v>0.1</v>
      </c>
    </row>
    <row r="73" spans="1:7" x14ac:dyDescent="0.25">
      <c r="B73">
        <v>4</v>
      </c>
      <c r="C73">
        <v>12</v>
      </c>
      <c r="D73" s="3">
        <v>0.21</v>
      </c>
    </row>
    <row r="74" spans="1:7" x14ac:dyDescent="0.25">
      <c r="B74">
        <v>5</v>
      </c>
      <c r="C74">
        <v>11</v>
      </c>
      <c r="D74" s="3">
        <v>0.19</v>
      </c>
    </row>
    <row r="75" spans="1:7" x14ac:dyDescent="0.25">
      <c r="B75">
        <v>6</v>
      </c>
    </row>
    <row r="76" spans="1:7" x14ac:dyDescent="0.25">
      <c r="B76">
        <v>7</v>
      </c>
      <c r="C76">
        <v>16</v>
      </c>
      <c r="D76" s="3">
        <v>0.52</v>
      </c>
    </row>
    <row r="77" spans="1:7" x14ac:dyDescent="0.25">
      <c r="B77">
        <v>8</v>
      </c>
      <c r="C77">
        <v>10</v>
      </c>
      <c r="D77" s="3">
        <v>0.16</v>
      </c>
    </row>
    <row r="78" spans="1:7" x14ac:dyDescent="0.25">
      <c r="B78">
        <v>9</v>
      </c>
      <c r="C78">
        <v>21</v>
      </c>
      <c r="D78" s="3">
        <v>0.45</v>
      </c>
    </row>
    <row r="79" spans="1:7" x14ac:dyDescent="0.25">
      <c r="B79">
        <v>10</v>
      </c>
    </row>
    <row r="81" spans="1:9" x14ac:dyDescent="0.25">
      <c r="A81" t="s">
        <v>37</v>
      </c>
      <c r="B81">
        <v>1</v>
      </c>
      <c r="C81">
        <v>16</v>
      </c>
      <c r="D81" s="3">
        <v>0.42</v>
      </c>
      <c r="E81">
        <f>AVERAGE(C81:C87)</f>
        <v>13.714285714285714</v>
      </c>
      <c r="G81" s="3">
        <f>AVERAGE(D81:D87)</f>
        <v>0.30714285714285711</v>
      </c>
    </row>
    <row r="82" spans="1:9" x14ac:dyDescent="0.25">
      <c r="B82">
        <v>2</v>
      </c>
      <c r="C82">
        <v>11</v>
      </c>
      <c r="D82" s="3">
        <v>0.18</v>
      </c>
    </row>
    <row r="83" spans="1:9" x14ac:dyDescent="0.25">
      <c r="B83">
        <v>3</v>
      </c>
      <c r="C83">
        <v>17</v>
      </c>
      <c r="D83" s="3">
        <v>0.56999999999999995</v>
      </c>
    </row>
    <row r="84" spans="1:9" x14ac:dyDescent="0.25">
      <c r="B84">
        <v>4</v>
      </c>
      <c r="C84">
        <v>14</v>
      </c>
      <c r="D84" s="3">
        <v>0.25</v>
      </c>
    </row>
    <row r="85" spans="1:9" x14ac:dyDescent="0.25">
      <c r="B85">
        <v>5</v>
      </c>
      <c r="C85">
        <v>14</v>
      </c>
      <c r="D85" s="3">
        <v>0.31</v>
      </c>
    </row>
    <row r="86" spans="1:9" x14ac:dyDescent="0.25">
      <c r="B86">
        <v>6</v>
      </c>
      <c r="C86">
        <v>11</v>
      </c>
      <c r="D86" s="3">
        <v>0.21</v>
      </c>
    </row>
    <row r="87" spans="1:9" x14ac:dyDescent="0.25">
      <c r="B87">
        <v>7</v>
      </c>
      <c r="C87">
        <v>13</v>
      </c>
      <c r="D87" s="3">
        <v>0.21</v>
      </c>
    </row>
    <row r="88" spans="1:9" x14ac:dyDescent="0.25">
      <c r="B88">
        <v>8</v>
      </c>
    </row>
    <row r="89" spans="1:9" x14ac:dyDescent="0.25">
      <c r="B89">
        <v>9</v>
      </c>
    </row>
    <row r="90" spans="1:9" x14ac:dyDescent="0.25">
      <c r="B90">
        <v>10</v>
      </c>
    </row>
    <row r="93" spans="1:9" x14ac:dyDescent="0.25">
      <c r="A93" t="s">
        <v>38</v>
      </c>
      <c r="B93">
        <v>1</v>
      </c>
      <c r="C93">
        <v>16</v>
      </c>
      <c r="D93" s="3">
        <v>0.38</v>
      </c>
      <c r="E93">
        <f>AVERAGE(C93:C102)</f>
        <v>12.2</v>
      </c>
      <c r="F93" s="3">
        <f>AVERAGE(C93:C102,C104:C112,C115:C124,C126:C135,)</f>
        <v>12.824999999999999</v>
      </c>
      <c r="G93" s="3">
        <f>AVERAGE(D93:D102)</f>
        <v>0.22400000000000003</v>
      </c>
      <c r="H93" s="3">
        <f>AVERAGE(D93:D102,D104:D112,D115:D124,D126:D135,)</f>
        <v>0.25175000000000003</v>
      </c>
      <c r="I93">
        <f>COUNTIF(C93:C135, "&gt;0")</f>
        <v>39</v>
      </c>
    </row>
    <row r="94" spans="1:9" x14ac:dyDescent="0.25">
      <c r="B94">
        <v>2</v>
      </c>
      <c r="C94">
        <v>14</v>
      </c>
      <c r="D94" s="3">
        <v>0.23</v>
      </c>
    </row>
    <row r="95" spans="1:9" x14ac:dyDescent="0.25">
      <c r="B95">
        <v>3</v>
      </c>
      <c r="C95">
        <v>12</v>
      </c>
      <c r="D95" s="3">
        <v>0.21</v>
      </c>
    </row>
    <row r="96" spans="1:9" x14ac:dyDescent="0.25">
      <c r="B96">
        <v>4</v>
      </c>
      <c r="C96">
        <v>11</v>
      </c>
      <c r="D96" s="3">
        <v>0.21</v>
      </c>
    </row>
    <row r="97" spans="1:7" x14ac:dyDescent="0.25">
      <c r="B97">
        <v>5</v>
      </c>
      <c r="C97">
        <v>16</v>
      </c>
      <c r="D97" s="3">
        <v>0.38</v>
      </c>
    </row>
    <row r="98" spans="1:7" x14ac:dyDescent="0.25">
      <c r="B98">
        <v>6</v>
      </c>
      <c r="C98">
        <v>11</v>
      </c>
      <c r="D98" s="3">
        <v>0.18</v>
      </c>
    </row>
    <row r="99" spans="1:7" x14ac:dyDescent="0.25">
      <c r="B99">
        <v>7</v>
      </c>
      <c r="C99">
        <v>12</v>
      </c>
      <c r="D99" s="3">
        <v>0.24</v>
      </c>
    </row>
    <row r="100" spans="1:7" x14ac:dyDescent="0.25">
      <c r="B100">
        <v>8</v>
      </c>
      <c r="C100">
        <v>9</v>
      </c>
      <c r="D100" s="3">
        <v>0.09</v>
      </c>
    </row>
    <row r="101" spans="1:7" x14ac:dyDescent="0.25">
      <c r="B101">
        <v>9</v>
      </c>
      <c r="C101">
        <v>7</v>
      </c>
      <c r="D101" s="3">
        <v>0.08</v>
      </c>
    </row>
    <row r="102" spans="1:7" x14ac:dyDescent="0.25">
      <c r="B102">
        <v>10</v>
      </c>
      <c r="C102">
        <v>14</v>
      </c>
      <c r="D102" s="3">
        <v>0.24</v>
      </c>
    </row>
    <row r="104" spans="1:7" x14ac:dyDescent="0.25">
      <c r="A104" t="s">
        <v>39</v>
      </c>
      <c r="B104">
        <v>1</v>
      </c>
      <c r="C104">
        <v>11</v>
      </c>
      <c r="D104" s="3">
        <v>0.11</v>
      </c>
      <c r="E104">
        <f>AVERAGE(C104:C112)</f>
        <v>12.777777777777779</v>
      </c>
      <c r="G104" s="3">
        <f>AVERAGE(D104:D112)</f>
        <v>0.24444444444444446</v>
      </c>
    </row>
    <row r="105" spans="1:7" x14ac:dyDescent="0.25">
      <c r="B105">
        <v>2</v>
      </c>
      <c r="C105">
        <v>16</v>
      </c>
      <c r="D105" s="3">
        <v>0.66</v>
      </c>
    </row>
    <row r="106" spans="1:7" x14ac:dyDescent="0.25">
      <c r="B106">
        <v>3</v>
      </c>
      <c r="C106">
        <v>14</v>
      </c>
      <c r="D106" s="3">
        <v>0.25</v>
      </c>
    </row>
    <row r="107" spans="1:7" x14ac:dyDescent="0.25">
      <c r="B107">
        <v>4</v>
      </c>
      <c r="C107">
        <v>11</v>
      </c>
      <c r="D107" s="3">
        <v>0.14000000000000001</v>
      </c>
    </row>
    <row r="108" spans="1:7" x14ac:dyDescent="0.25">
      <c r="B108">
        <v>5</v>
      </c>
      <c r="C108">
        <v>12</v>
      </c>
      <c r="D108" s="3">
        <v>0.18</v>
      </c>
    </row>
    <row r="109" spans="1:7" x14ac:dyDescent="0.25">
      <c r="B109">
        <v>6</v>
      </c>
      <c r="C109">
        <v>11</v>
      </c>
      <c r="D109" s="3">
        <v>0.19</v>
      </c>
    </row>
    <row r="110" spans="1:7" x14ac:dyDescent="0.25">
      <c r="B110">
        <v>7</v>
      </c>
      <c r="C110">
        <v>14</v>
      </c>
      <c r="D110" s="3">
        <v>0.23</v>
      </c>
    </row>
    <row r="111" spans="1:7" x14ac:dyDescent="0.25">
      <c r="B111">
        <v>8</v>
      </c>
      <c r="C111">
        <v>13</v>
      </c>
      <c r="D111" s="3">
        <v>0.21</v>
      </c>
    </row>
    <row r="112" spans="1:7" x14ac:dyDescent="0.25">
      <c r="B112">
        <v>9</v>
      </c>
      <c r="C112">
        <v>13</v>
      </c>
      <c r="D112" s="3">
        <v>0.23</v>
      </c>
    </row>
    <row r="113" spans="1:7" x14ac:dyDescent="0.25">
      <c r="B113">
        <v>10</v>
      </c>
    </row>
    <row r="115" spans="1:7" x14ac:dyDescent="0.25">
      <c r="A115" t="s">
        <v>40</v>
      </c>
      <c r="B115">
        <v>1</v>
      </c>
      <c r="C115">
        <v>13</v>
      </c>
      <c r="D115" s="3">
        <v>0.28000000000000003</v>
      </c>
      <c r="E115">
        <f>AVERAGE(C115:C124)</f>
        <v>13.7</v>
      </c>
      <c r="G115" s="3">
        <f>AVERAGE(D115:D124)</f>
        <v>0.31500000000000006</v>
      </c>
    </row>
    <row r="116" spans="1:7" x14ac:dyDescent="0.25">
      <c r="B116">
        <v>2</v>
      </c>
      <c r="C116">
        <v>11</v>
      </c>
      <c r="D116" s="3">
        <v>0.2</v>
      </c>
    </row>
    <row r="117" spans="1:7" x14ac:dyDescent="0.25">
      <c r="B117">
        <v>3</v>
      </c>
      <c r="C117">
        <v>11</v>
      </c>
      <c r="D117" s="3">
        <v>0.23</v>
      </c>
    </row>
    <row r="118" spans="1:7" x14ac:dyDescent="0.25">
      <c r="B118">
        <v>4</v>
      </c>
      <c r="C118">
        <v>15</v>
      </c>
      <c r="D118" s="3">
        <v>0.32</v>
      </c>
    </row>
    <row r="119" spans="1:7" x14ac:dyDescent="0.25">
      <c r="B119">
        <v>5</v>
      </c>
      <c r="C119">
        <v>17</v>
      </c>
      <c r="D119" s="3">
        <v>0.49</v>
      </c>
    </row>
    <row r="120" spans="1:7" x14ac:dyDescent="0.25">
      <c r="B120">
        <v>6</v>
      </c>
      <c r="C120">
        <v>11</v>
      </c>
      <c r="D120" s="3">
        <v>0.21</v>
      </c>
    </row>
    <row r="121" spans="1:7" x14ac:dyDescent="0.25">
      <c r="B121">
        <v>7</v>
      </c>
      <c r="C121">
        <v>15</v>
      </c>
      <c r="D121" s="3">
        <v>0.45</v>
      </c>
    </row>
    <row r="122" spans="1:7" x14ac:dyDescent="0.25">
      <c r="B122">
        <v>8</v>
      </c>
      <c r="C122">
        <v>14</v>
      </c>
      <c r="D122" s="3">
        <v>0.3</v>
      </c>
    </row>
    <row r="123" spans="1:7" x14ac:dyDescent="0.25">
      <c r="B123">
        <v>9</v>
      </c>
      <c r="C123">
        <v>17</v>
      </c>
      <c r="D123" s="3">
        <v>0.41</v>
      </c>
    </row>
    <row r="124" spans="1:7" x14ac:dyDescent="0.25">
      <c r="B124">
        <v>10</v>
      </c>
      <c r="C124">
        <v>13</v>
      </c>
      <c r="D124" s="3">
        <v>0.26</v>
      </c>
    </row>
    <row r="126" spans="1:7" x14ac:dyDescent="0.25">
      <c r="A126" t="s">
        <v>41</v>
      </c>
      <c r="B126">
        <v>1</v>
      </c>
      <c r="C126">
        <v>16</v>
      </c>
      <c r="D126" s="3">
        <v>0.33</v>
      </c>
      <c r="E126">
        <f>AVERAGE(C126:C135)</f>
        <v>13.9</v>
      </c>
      <c r="G126" s="3">
        <f>AVERAGE(D126:D135)</f>
        <v>0.24800000000000005</v>
      </c>
    </row>
    <row r="127" spans="1:7" x14ac:dyDescent="0.25">
      <c r="B127">
        <v>2</v>
      </c>
      <c r="C127">
        <v>15</v>
      </c>
      <c r="D127" s="3">
        <v>0.31</v>
      </c>
    </row>
    <row r="128" spans="1:7" x14ac:dyDescent="0.25">
      <c r="B128">
        <v>3</v>
      </c>
      <c r="C128">
        <v>12</v>
      </c>
      <c r="D128" s="3">
        <v>0.18</v>
      </c>
    </row>
    <row r="129" spans="2:4" x14ac:dyDescent="0.25">
      <c r="B129">
        <v>4</v>
      </c>
      <c r="C129">
        <v>15</v>
      </c>
      <c r="D129" s="3">
        <v>0.27</v>
      </c>
    </row>
    <row r="130" spans="2:4" x14ac:dyDescent="0.25">
      <c r="B130">
        <v>5</v>
      </c>
      <c r="C130">
        <v>13</v>
      </c>
      <c r="D130" s="3">
        <v>0.25</v>
      </c>
    </row>
    <row r="131" spans="2:4" x14ac:dyDescent="0.25">
      <c r="B131">
        <v>6</v>
      </c>
      <c r="C131">
        <v>11</v>
      </c>
      <c r="D131" s="3">
        <v>0.18</v>
      </c>
    </row>
    <row r="132" spans="2:4" x14ac:dyDescent="0.25">
      <c r="B132">
        <v>7</v>
      </c>
      <c r="C132">
        <v>17</v>
      </c>
      <c r="D132" s="3">
        <v>0.37</v>
      </c>
    </row>
    <row r="133" spans="2:4" x14ac:dyDescent="0.25">
      <c r="B133">
        <v>8</v>
      </c>
      <c r="C133">
        <v>12</v>
      </c>
      <c r="D133" s="3">
        <v>0.16</v>
      </c>
    </row>
    <row r="134" spans="2:4" x14ac:dyDescent="0.25">
      <c r="B134">
        <v>9</v>
      </c>
      <c r="C134">
        <v>15</v>
      </c>
      <c r="D134" s="3">
        <v>0.25</v>
      </c>
    </row>
    <row r="135" spans="2:4" x14ac:dyDescent="0.25">
      <c r="B135">
        <v>10</v>
      </c>
      <c r="C135">
        <v>13</v>
      </c>
      <c r="D135" s="3">
        <v>0.18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defaultRowHeight="15" x14ac:dyDescent="0.25"/>
  <cols>
    <col min="1" max="1" width="26.140625" bestFit="1" customWidth="1"/>
    <col min="2" max="2" width="10.7109375" bestFit="1" customWidth="1"/>
  </cols>
  <sheetData>
    <row r="1" spans="1:4" x14ac:dyDescent="0.25">
      <c r="A1" t="s">
        <v>47</v>
      </c>
    </row>
    <row r="2" spans="1:4" x14ac:dyDescent="0.25">
      <c r="A2" t="s">
        <v>48</v>
      </c>
    </row>
    <row r="4" spans="1:4" x14ac:dyDescent="0.25">
      <c r="B4" s="1"/>
    </row>
    <row r="5" spans="1:4" x14ac:dyDescent="0.25">
      <c r="A5" t="s">
        <v>28</v>
      </c>
      <c r="B5" t="s">
        <v>1</v>
      </c>
      <c r="C5" t="s">
        <v>2</v>
      </c>
      <c r="D5" t="s">
        <v>3</v>
      </c>
    </row>
    <row r="6" spans="1:4" x14ac:dyDescent="0.25">
      <c r="A6" s="1">
        <v>41627</v>
      </c>
      <c r="B6">
        <v>17.418600000000001</v>
      </c>
      <c r="C6">
        <v>12.71186</v>
      </c>
      <c r="D6">
        <v>14.96</v>
      </c>
    </row>
    <row r="7" spans="1:4" x14ac:dyDescent="0.25">
      <c r="A7" s="1">
        <v>41668</v>
      </c>
      <c r="B7">
        <v>15.772727272727273</v>
      </c>
      <c r="C7">
        <v>12.824999999999999</v>
      </c>
      <c r="D7">
        <v>14.696969696969697</v>
      </c>
    </row>
    <row r="8" spans="1:4" x14ac:dyDescent="0.25">
      <c r="A8" t="s">
        <v>29</v>
      </c>
    </row>
    <row r="9" spans="1:4" x14ac:dyDescent="0.25">
      <c r="A9" s="1">
        <v>41627</v>
      </c>
      <c r="B9" s="5">
        <v>0.47999999999999993</v>
      </c>
      <c r="C9" s="5">
        <v>0.2111864406779661</v>
      </c>
      <c r="D9" s="5">
        <v>0.30280000000000001</v>
      </c>
    </row>
    <row r="10" spans="1:4" x14ac:dyDescent="0.25">
      <c r="A10" s="1">
        <v>41668</v>
      </c>
      <c r="B10">
        <v>0.43181818181818182</v>
      </c>
      <c r="C10">
        <v>0.25175000000000003</v>
      </c>
      <c r="D10">
        <v>0.35606060606060608</v>
      </c>
    </row>
    <row r="11" spans="1:4" x14ac:dyDescent="0.25">
      <c r="A11" t="s">
        <v>49</v>
      </c>
    </row>
    <row r="12" spans="1:4" x14ac:dyDescent="0.25">
      <c r="A12" s="1">
        <v>41627</v>
      </c>
      <c r="B12">
        <v>47.708329999999997</v>
      </c>
      <c r="C12">
        <v>23.33333</v>
      </c>
      <c r="D12">
        <v>37.5</v>
      </c>
    </row>
    <row r="13" spans="1:4" x14ac:dyDescent="0.25">
      <c r="A13" s="1">
        <v>41668</v>
      </c>
      <c r="B13">
        <f>(0.564705882352941*100)</f>
        <v>56.470588235294095</v>
      </c>
      <c r="C13">
        <f>0.300578034682081*100</f>
        <v>30.0578034682081</v>
      </c>
      <c r="D13">
        <f>0.372340425531915*100</f>
        <v>37.2340425531915</v>
      </c>
    </row>
    <row r="14" spans="1:4" x14ac:dyDescent="0.25">
      <c r="A14" t="s">
        <v>20</v>
      </c>
    </row>
    <row r="15" spans="1:4" x14ac:dyDescent="0.25">
      <c r="A15" s="1">
        <v>41627</v>
      </c>
      <c r="B15" s="4">
        <v>63</v>
      </c>
      <c r="C15">
        <v>140</v>
      </c>
      <c r="D15">
        <v>84</v>
      </c>
    </row>
    <row r="16" spans="1:4" x14ac:dyDescent="0.25">
      <c r="A16" s="1">
        <v>41668</v>
      </c>
      <c r="B16">
        <v>81</v>
      </c>
      <c r="C16">
        <v>195</v>
      </c>
      <c r="D16">
        <v>112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opLeftCell="A130" workbookViewId="0">
      <selection activeCell="E191" sqref="E191"/>
    </sheetView>
  </sheetViews>
  <sheetFormatPr defaultRowHeight="15" x14ac:dyDescent="0.25"/>
  <cols>
    <col min="2" max="2" width="9.7109375" bestFit="1" customWidth="1"/>
    <col min="4" max="4" width="13.140625" bestFit="1" customWidth="1"/>
    <col min="5" max="5" width="12.7109375" bestFit="1" customWidth="1"/>
  </cols>
  <sheetData>
    <row r="1" spans="1:5" x14ac:dyDescent="0.25">
      <c r="A1" t="s">
        <v>0</v>
      </c>
      <c r="B1" s="1">
        <v>41668</v>
      </c>
    </row>
    <row r="2" spans="1:5" x14ac:dyDescent="0.25">
      <c r="A2" t="s">
        <v>26</v>
      </c>
      <c r="B2" s="1" t="s">
        <v>27</v>
      </c>
      <c r="C2" t="s">
        <v>46</v>
      </c>
      <c r="D2" t="s">
        <v>42</v>
      </c>
      <c r="E2" t="s">
        <v>43</v>
      </c>
    </row>
    <row r="3" spans="1:5" x14ac:dyDescent="0.25">
      <c r="A3" t="s">
        <v>4</v>
      </c>
      <c r="B3">
        <v>1</v>
      </c>
      <c r="C3">
        <v>11</v>
      </c>
      <c r="D3">
        <f>AVERAGE(C3:C17)</f>
        <v>12</v>
      </c>
      <c r="E3">
        <f>AVERAGE(C3:C17,C19:C41,C43:C58,C60:C79)</f>
        <v>12.797297297297296</v>
      </c>
    </row>
    <row r="4" spans="1:5" x14ac:dyDescent="0.25">
      <c r="B4">
        <v>2</v>
      </c>
      <c r="C4">
        <v>14</v>
      </c>
    </row>
    <row r="5" spans="1:5" x14ac:dyDescent="0.25">
      <c r="B5">
        <v>3</v>
      </c>
      <c r="C5">
        <v>13</v>
      </c>
    </row>
    <row r="6" spans="1:5" x14ac:dyDescent="0.25">
      <c r="B6">
        <v>4</v>
      </c>
      <c r="C6">
        <v>10</v>
      </c>
    </row>
    <row r="7" spans="1:5" x14ac:dyDescent="0.25">
      <c r="B7">
        <v>5</v>
      </c>
      <c r="C7">
        <v>14</v>
      </c>
    </row>
    <row r="8" spans="1:5" x14ac:dyDescent="0.25">
      <c r="B8">
        <v>6</v>
      </c>
      <c r="C8">
        <v>15</v>
      </c>
    </row>
    <row r="9" spans="1:5" x14ac:dyDescent="0.25">
      <c r="B9">
        <v>7</v>
      </c>
      <c r="C9">
        <v>10</v>
      </c>
    </row>
    <row r="10" spans="1:5" x14ac:dyDescent="0.25">
      <c r="B10">
        <v>8</v>
      </c>
      <c r="C10">
        <v>16</v>
      </c>
    </row>
    <row r="11" spans="1:5" x14ac:dyDescent="0.25">
      <c r="B11">
        <v>9</v>
      </c>
      <c r="C11">
        <v>10</v>
      </c>
    </row>
    <row r="12" spans="1:5" x14ac:dyDescent="0.25">
      <c r="B12">
        <v>10</v>
      </c>
      <c r="C12">
        <v>13</v>
      </c>
    </row>
    <row r="13" spans="1:5" x14ac:dyDescent="0.25">
      <c r="B13">
        <v>11</v>
      </c>
      <c r="C13">
        <v>10</v>
      </c>
    </row>
    <row r="14" spans="1:5" x14ac:dyDescent="0.25">
      <c r="B14">
        <v>12</v>
      </c>
      <c r="C14">
        <v>9</v>
      </c>
    </row>
    <row r="15" spans="1:5" x14ac:dyDescent="0.25">
      <c r="B15">
        <v>13</v>
      </c>
      <c r="C15">
        <v>11</v>
      </c>
    </row>
    <row r="16" spans="1:5" x14ac:dyDescent="0.25">
      <c r="B16">
        <v>14</v>
      </c>
      <c r="C16">
        <v>9</v>
      </c>
    </row>
    <row r="17" spans="1:4" x14ac:dyDescent="0.25">
      <c r="B17">
        <v>15</v>
      </c>
      <c r="C17">
        <v>15</v>
      </c>
    </row>
    <row r="19" spans="1:4" x14ac:dyDescent="0.25">
      <c r="A19" t="s">
        <v>5</v>
      </c>
      <c r="B19">
        <v>1</v>
      </c>
      <c r="C19">
        <v>12</v>
      </c>
      <c r="D19">
        <f>AVERAGE(C19:C41)</f>
        <v>12.434782608695652</v>
      </c>
    </row>
    <row r="20" spans="1:4" x14ac:dyDescent="0.25">
      <c r="B20">
        <v>2</v>
      </c>
      <c r="C20">
        <v>11</v>
      </c>
    </row>
    <row r="21" spans="1:4" x14ac:dyDescent="0.25">
      <c r="B21">
        <v>3</v>
      </c>
      <c r="C21">
        <v>16</v>
      </c>
    </row>
    <row r="22" spans="1:4" x14ac:dyDescent="0.25">
      <c r="B22">
        <v>4</v>
      </c>
      <c r="C22">
        <v>11</v>
      </c>
    </row>
    <row r="23" spans="1:4" x14ac:dyDescent="0.25">
      <c r="B23">
        <v>5</v>
      </c>
      <c r="C23">
        <v>13</v>
      </c>
    </row>
    <row r="24" spans="1:4" x14ac:dyDescent="0.25">
      <c r="B24">
        <v>6</v>
      </c>
      <c r="C24">
        <v>18</v>
      </c>
    </row>
    <row r="25" spans="1:4" x14ac:dyDescent="0.25">
      <c r="B25">
        <v>7</v>
      </c>
      <c r="C25">
        <v>16</v>
      </c>
    </row>
    <row r="26" spans="1:4" x14ac:dyDescent="0.25">
      <c r="B26">
        <v>8</v>
      </c>
      <c r="C26">
        <v>11</v>
      </c>
    </row>
    <row r="27" spans="1:4" x14ac:dyDescent="0.25">
      <c r="B27">
        <v>9</v>
      </c>
      <c r="C27">
        <v>11</v>
      </c>
    </row>
    <row r="28" spans="1:4" x14ac:dyDescent="0.25">
      <c r="B28">
        <v>10</v>
      </c>
      <c r="C28">
        <v>12</v>
      </c>
    </row>
    <row r="29" spans="1:4" x14ac:dyDescent="0.25">
      <c r="B29">
        <v>11</v>
      </c>
      <c r="C29">
        <v>15</v>
      </c>
    </row>
    <row r="30" spans="1:4" x14ac:dyDescent="0.25">
      <c r="B30">
        <v>12</v>
      </c>
      <c r="C30">
        <v>15</v>
      </c>
    </row>
    <row r="31" spans="1:4" x14ac:dyDescent="0.25">
      <c r="B31">
        <v>13</v>
      </c>
      <c r="C31">
        <v>12</v>
      </c>
    </row>
    <row r="32" spans="1:4" x14ac:dyDescent="0.25">
      <c r="B32">
        <v>14</v>
      </c>
      <c r="C32">
        <v>11</v>
      </c>
    </row>
    <row r="33" spans="1:4" x14ac:dyDescent="0.25">
      <c r="B33">
        <v>15</v>
      </c>
      <c r="C33">
        <v>12</v>
      </c>
    </row>
    <row r="34" spans="1:4" x14ac:dyDescent="0.25">
      <c r="B34">
        <v>16</v>
      </c>
      <c r="C34">
        <v>13</v>
      </c>
    </row>
    <row r="35" spans="1:4" x14ac:dyDescent="0.25">
      <c r="B35">
        <v>17</v>
      </c>
      <c r="C35">
        <v>12</v>
      </c>
    </row>
    <row r="36" spans="1:4" x14ac:dyDescent="0.25">
      <c r="B36">
        <v>18</v>
      </c>
      <c r="C36">
        <v>10</v>
      </c>
    </row>
    <row r="37" spans="1:4" x14ac:dyDescent="0.25">
      <c r="B37">
        <v>19</v>
      </c>
      <c r="C37">
        <v>12</v>
      </c>
    </row>
    <row r="38" spans="1:4" x14ac:dyDescent="0.25">
      <c r="B38">
        <v>20</v>
      </c>
      <c r="C38">
        <v>12</v>
      </c>
    </row>
    <row r="39" spans="1:4" x14ac:dyDescent="0.25">
      <c r="B39">
        <v>21</v>
      </c>
      <c r="C39">
        <v>8</v>
      </c>
    </row>
    <row r="40" spans="1:4" x14ac:dyDescent="0.25">
      <c r="B40">
        <v>22</v>
      </c>
      <c r="C40">
        <v>11</v>
      </c>
    </row>
    <row r="41" spans="1:4" x14ac:dyDescent="0.25">
      <c r="B41">
        <v>23</v>
      </c>
      <c r="C41">
        <v>12</v>
      </c>
    </row>
    <row r="43" spans="1:4" x14ac:dyDescent="0.25">
      <c r="A43" t="s">
        <v>6</v>
      </c>
      <c r="B43">
        <v>1</v>
      </c>
      <c r="C43">
        <v>13</v>
      </c>
      <c r="D43">
        <f>AVERAGE(C43:C58)</f>
        <v>13.5</v>
      </c>
    </row>
    <row r="44" spans="1:4" x14ac:dyDescent="0.25">
      <c r="B44">
        <v>2</v>
      </c>
      <c r="C44">
        <v>19</v>
      </c>
    </row>
    <row r="45" spans="1:4" x14ac:dyDescent="0.25">
      <c r="B45">
        <v>3</v>
      </c>
      <c r="C45">
        <v>14</v>
      </c>
    </row>
    <row r="46" spans="1:4" x14ac:dyDescent="0.25">
      <c r="B46">
        <v>4</v>
      </c>
      <c r="C46">
        <v>11</v>
      </c>
    </row>
    <row r="47" spans="1:4" x14ac:dyDescent="0.25">
      <c r="B47">
        <v>5</v>
      </c>
      <c r="C47">
        <v>15</v>
      </c>
    </row>
    <row r="48" spans="1:4" x14ac:dyDescent="0.25">
      <c r="B48">
        <v>6</v>
      </c>
      <c r="C48">
        <v>9</v>
      </c>
    </row>
    <row r="49" spans="1:4" x14ac:dyDescent="0.25">
      <c r="B49">
        <v>7</v>
      </c>
      <c r="C49">
        <v>19</v>
      </c>
    </row>
    <row r="50" spans="1:4" x14ac:dyDescent="0.25">
      <c r="B50">
        <v>8</v>
      </c>
      <c r="C50">
        <v>11</v>
      </c>
    </row>
    <row r="51" spans="1:4" x14ac:dyDescent="0.25">
      <c r="B51">
        <v>9</v>
      </c>
      <c r="C51">
        <v>10</v>
      </c>
    </row>
    <row r="52" spans="1:4" x14ac:dyDescent="0.25">
      <c r="B52">
        <v>10</v>
      </c>
      <c r="C52">
        <v>11</v>
      </c>
    </row>
    <row r="53" spans="1:4" x14ac:dyDescent="0.25">
      <c r="B53">
        <v>11</v>
      </c>
      <c r="C53">
        <v>12</v>
      </c>
    </row>
    <row r="54" spans="1:4" x14ac:dyDescent="0.25">
      <c r="B54">
        <v>12</v>
      </c>
      <c r="C54">
        <v>16</v>
      </c>
    </row>
    <row r="55" spans="1:4" x14ac:dyDescent="0.25">
      <c r="B55">
        <v>13</v>
      </c>
      <c r="C55">
        <v>16</v>
      </c>
    </row>
    <row r="56" spans="1:4" x14ac:dyDescent="0.25">
      <c r="B56">
        <v>14</v>
      </c>
      <c r="C56">
        <v>18</v>
      </c>
    </row>
    <row r="57" spans="1:4" x14ac:dyDescent="0.25">
      <c r="B57">
        <v>15</v>
      </c>
      <c r="C57">
        <v>10</v>
      </c>
    </row>
    <row r="58" spans="1:4" x14ac:dyDescent="0.25">
      <c r="B58">
        <v>16</v>
      </c>
      <c r="C58">
        <v>12</v>
      </c>
    </row>
    <row r="60" spans="1:4" x14ac:dyDescent="0.25">
      <c r="A60" t="s">
        <v>7</v>
      </c>
      <c r="B60">
        <v>1</v>
      </c>
      <c r="C60">
        <v>18</v>
      </c>
      <c r="D60">
        <f>AVERAGE(C60:C79)</f>
        <v>13.25</v>
      </c>
    </row>
    <row r="61" spans="1:4" x14ac:dyDescent="0.25">
      <c r="B61">
        <v>2</v>
      </c>
      <c r="C61">
        <v>12</v>
      </c>
    </row>
    <row r="62" spans="1:4" x14ac:dyDescent="0.25">
      <c r="B62">
        <v>3</v>
      </c>
      <c r="C62">
        <v>18</v>
      </c>
    </row>
    <row r="63" spans="1:4" x14ac:dyDescent="0.25">
      <c r="B63">
        <v>4</v>
      </c>
      <c r="C63">
        <v>12</v>
      </c>
    </row>
    <row r="64" spans="1:4" x14ac:dyDescent="0.25">
      <c r="B64">
        <v>5</v>
      </c>
      <c r="C64">
        <v>11</v>
      </c>
    </row>
    <row r="65" spans="2:3" x14ac:dyDescent="0.25">
      <c r="B65">
        <v>6</v>
      </c>
      <c r="C65">
        <v>18</v>
      </c>
    </row>
    <row r="66" spans="2:3" x14ac:dyDescent="0.25">
      <c r="B66">
        <v>7</v>
      </c>
      <c r="C66">
        <v>18</v>
      </c>
    </row>
    <row r="67" spans="2:3" x14ac:dyDescent="0.25">
      <c r="B67">
        <v>8</v>
      </c>
      <c r="C67">
        <v>13</v>
      </c>
    </row>
    <row r="68" spans="2:3" x14ac:dyDescent="0.25">
      <c r="B68">
        <v>9</v>
      </c>
      <c r="C68">
        <v>14</v>
      </c>
    </row>
    <row r="69" spans="2:3" x14ac:dyDescent="0.25">
      <c r="B69">
        <v>10</v>
      </c>
      <c r="C69">
        <v>17</v>
      </c>
    </row>
    <row r="70" spans="2:3" x14ac:dyDescent="0.25">
      <c r="B70">
        <v>11</v>
      </c>
      <c r="C70">
        <v>12</v>
      </c>
    </row>
    <row r="71" spans="2:3" x14ac:dyDescent="0.25">
      <c r="B71">
        <v>12</v>
      </c>
      <c r="C71">
        <v>10</v>
      </c>
    </row>
    <row r="72" spans="2:3" x14ac:dyDescent="0.25">
      <c r="B72">
        <v>13</v>
      </c>
      <c r="C72">
        <v>11</v>
      </c>
    </row>
    <row r="73" spans="2:3" x14ac:dyDescent="0.25">
      <c r="B73">
        <v>14</v>
      </c>
      <c r="C73">
        <v>12</v>
      </c>
    </row>
    <row r="74" spans="2:3" x14ac:dyDescent="0.25">
      <c r="B74">
        <v>15</v>
      </c>
      <c r="C74">
        <v>11</v>
      </c>
    </row>
    <row r="75" spans="2:3" x14ac:dyDescent="0.25">
      <c r="B75">
        <v>16</v>
      </c>
      <c r="C75">
        <v>12</v>
      </c>
    </row>
    <row r="76" spans="2:3" x14ac:dyDescent="0.25">
      <c r="B76">
        <v>17</v>
      </c>
      <c r="C76">
        <v>9</v>
      </c>
    </row>
    <row r="77" spans="2:3" x14ac:dyDescent="0.25">
      <c r="B77">
        <v>18</v>
      </c>
      <c r="C77">
        <v>16</v>
      </c>
    </row>
    <row r="78" spans="2:3" x14ac:dyDescent="0.25">
      <c r="B78">
        <v>19</v>
      </c>
      <c r="C78">
        <v>11</v>
      </c>
    </row>
    <row r="79" spans="2:3" x14ac:dyDescent="0.25">
      <c r="B79">
        <v>20</v>
      </c>
      <c r="C79">
        <v>10</v>
      </c>
    </row>
    <row r="81" spans="1:5" x14ac:dyDescent="0.25">
      <c r="A81" t="s">
        <v>8</v>
      </c>
      <c r="B81">
        <v>1</v>
      </c>
      <c r="C81">
        <v>13</v>
      </c>
      <c r="D81">
        <f>AVERAGE(C81:C94)</f>
        <v>12.142857142857142</v>
      </c>
      <c r="E81">
        <f>AVERAGE(C81:C94,C96:C110,C112:C116,C118:C128)</f>
        <v>12.111111111111111</v>
      </c>
    </row>
    <row r="82" spans="1:5" x14ac:dyDescent="0.25">
      <c r="B82">
        <v>2</v>
      </c>
      <c r="C82">
        <v>14</v>
      </c>
    </row>
    <row r="83" spans="1:5" x14ac:dyDescent="0.25">
      <c r="B83">
        <v>3</v>
      </c>
      <c r="C83">
        <v>8</v>
      </c>
    </row>
    <row r="84" spans="1:5" x14ac:dyDescent="0.25">
      <c r="B84">
        <v>4</v>
      </c>
      <c r="C84">
        <v>16</v>
      </c>
    </row>
    <row r="85" spans="1:5" x14ac:dyDescent="0.25">
      <c r="B85">
        <v>5</v>
      </c>
      <c r="C85">
        <v>13</v>
      </c>
    </row>
    <row r="86" spans="1:5" x14ac:dyDescent="0.25">
      <c r="B86">
        <v>6</v>
      </c>
      <c r="C86">
        <v>14</v>
      </c>
    </row>
    <row r="87" spans="1:5" x14ac:dyDescent="0.25">
      <c r="B87">
        <v>7</v>
      </c>
      <c r="C87">
        <v>11</v>
      </c>
    </row>
    <row r="88" spans="1:5" x14ac:dyDescent="0.25">
      <c r="B88">
        <v>8</v>
      </c>
      <c r="C88">
        <v>12</v>
      </c>
    </row>
    <row r="89" spans="1:5" x14ac:dyDescent="0.25">
      <c r="B89">
        <v>9</v>
      </c>
      <c r="C89">
        <v>14</v>
      </c>
    </row>
    <row r="90" spans="1:5" x14ac:dyDescent="0.25">
      <c r="B90">
        <v>10</v>
      </c>
      <c r="C90">
        <v>10</v>
      </c>
    </row>
    <row r="91" spans="1:5" x14ac:dyDescent="0.25">
      <c r="B91">
        <v>11</v>
      </c>
      <c r="C91">
        <v>8</v>
      </c>
    </row>
    <row r="92" spans="1:5" x14ac:dyDescent="0.25">
      <c r="B92">
        <v>12</v>
      </c>
      <c r="C92">
        <v>11</v>
      </c>
    </row>
    <row r="93" spans="1:5" x14ac:dyDescent="0.25">
      <c r="B93">
        <v>13</v>
      </c>
      <c r="C93">
        <v>12</v>
      </c>
    </row>
    <row r="94" spans="1:5" x14ac:dyDescent="0.25">
      <c r="B94">
        <v>14</v>
      </c>
      <c r="C94">
        <v>14</v>
      </c>
    </row>
    <row r="96" spans="1:5" x14ac:dyDescent="0.25">
      <c r="A96" t="s">
        <v>9</v>
      </c>
      <c r="B96">
        <v>1</v>
      </c>
      <c r="C96">
        <v>12</v>
      </c>
      <c r="D96">
        <f>AVERAGE(C96:C110)</f>
        <v>11.933333333333334</v>
      </c>
    </row>
    <row r="97" spans="1:4" x14ac:dyDescent="0.25">
      <c r="B97">
        <v>2</v>
      </c>
      <c r="C97">
        <v>14</v>
      </c>
    </row>
    <row r="98" spans="1:4" x14ac:dyDescent="0.25">
      <c r="B98">
        <v>3</v>
      </c>
      <c r="C98">
        <v>12</v>
      </c>
    </row>
    <row r="99" spans="1:4" x14ac:dyDescent="0.25">
      <c r="B99">
        <v>4</v>
      </c>
      <c r="C99">
        <v>13</v>
      </c>
    </row>
    <row r="100" spans="1:4" x14ac:dyDescent="0.25">
      <c r="B100">
        <v>5</v>
      </c>
      <c r="C100">
        <v>14</v>
      </c>
    </row>
    <row r="101" spans="1:4" x14ac:dyDescent="0.25">
      <c r="B101">
        <v>6</v>
      </c>
      <c r="C101">
        <v>7</v>
      </c>
    </row>
    <row r="102" spans="1:4" x14ac:dyDescent="0.25">
      <c r="B102">
        <v>7</v>
      </c>
      <c r="C102">
        <v>9</v>
      </c>
    </row>
    <row r="103" spans="1:4" x14ac:dyDescent="0.25">
      <c r="B103">
        <v>8</v>
      </c>
      <c r="C103">
        <v>12</v>
      </c>
    </row>
    <row r="104" spans="1:4" x14ac:dyDescent="0.25">
      <c r="B104">
        <v>9</v>
      </c>
      <c r="C104">
        <v>12</v>
      </c>
    </row>
    <row r="105" spans="1:4" x14ac:dyDescent="0.25">
      <c r="B105">
        <v>10</v>
      </c>
      <c r="C105">
        <v>12</v>
      </c>
    </row>
    <row r="106" spans="1:4" x14ac:dyDescent="0.25">
      <c r="B106">
        <v>11</v>
      </c>
      <c r="C106">
        <v>10</v>
      </c>
    </row>
    <row r="107" spans="1:4" x14ac:dyDescent="0.25">
      <c r="B107">
        <v>12</v>
      </c>
      <c r="C107">
        <v>11</v>
      </c>
    </row>
    <row r="108" spans="1:4" x14ac:dyDescent="0.25">
      <c r="B108">
        <v>13</v>
      </c>
      <c r="C108">
        <v>13</v>
      </c>
    </row>
    <row r="109" spans="1:4" x14ac:dyDescent="0.25">
      <c r="B109">
        <v>14</v>
      </c>
      <c r="C109">
        <v>16</v>
      </c>
    </row>
    <row r="110" spans="1:4" x14ac:dyDescent="0.25">
      <c r="B110">
        <v>15</v>
      </c>
      <c r="C110">
        <v>12</v>
      </c>
    </row>
    <row r="112" spans="1:4" x14ac:dyDescent="0.25">
      <c r="A112" t="s">
        <v>10</v>
      </c>
      <c r="B112">
        <v>1</v>
      </c>
      <c r="C112">
        <v>16</v>
      </c>
      <c r="D112">
        <f>AVERAGE(C112:C116)</f>
        <v>13</v>
      </c>
    </row>
    <row r="113" spans="1:4" x14ac:dyDescent="0.25">
      <c r="B113">
        <v>2</v>
      </c>
      <c r="C113">
        <v>13</v>
      </c>
    </row>
    <row r="114" spans="1:4" x14ac:dyDescent="0.25">
      <c r="B114">
        <v>3</v>
      </c>
      <c r="C114">
        <v>10</v>
      </c>
    </row>
    <row r="115" spans="1:4" x14ac:dyDescent="0.25">
      <c r="B115">
        <v>4</v>
      </c>
      <c r="C115">
        <v>13</v>
      </c>
    </row>
    <row r="116" spans="1:4" x14ac:dyDescent="0.25">
      <c r="B116">
        <v>5</v>
      </c>
      <c r="C116">
        <v>13</v>
      </c>
    </row>
    <row r="118" spans="1:4" x14ac:dyDescent="0.25">
      <c r="A118" t="s">
        <v>11</v>
      </c>
      <c r="B118">
        <v>1</v>
      </c>
      <c r="C118">
        <v>15</v>
      </c>
      <c r="D118">
        <f>AVERAGE(C118:C128)</f>
        <v>11.909090909090908</v>
      </c>
    </row>
    <row r="119" spans="1:4" x14ac:dyDescent="0.25">
      <c r="B119">
        <v>2</v>
      </c>
      <c r="C119">
        <v>14</v>
      </c>
    </row>
    <row r="120" spans="1:4" x14ac:dyDescent="0.25">
      <c r="B120">
        <v>3</v>
      </c>
      <c r="C120">
        <v>8</v>
      </c>
    </row>
    <row r="121" spans="1:4" x14ac:dyDescent="0.25">
      <c r="B121">
        <v>4</v>
      </c>
      <c r="C121">
        <v>13</v>
      </c>
    </row>
    <row r="122" spans="1:4" x14ac:dyDescent="0.25">
      <c r="B122">
        <v>5</v>
      </c>
      <c r="C122">
        <v>11</v>
      </c>
    </row>
    <row r="123" spans="1:4" x14ac:dyDescent="0.25">
      <c r="B123">
        <v>6</v>
      </c>
      <c r="C123">
        <v>11</v>
      </c>
    </row>
    <row r="124" spans="1:4" x14ac:dyDescent="0.25">
      <c r="B124">
        <v>7</v>
      </c>
      <c r="C124">
        <v>16</v>
      </c>
    </row>
    <row r="125" spans="1:4" x14ac:dyDescent="0.25">
      <c r="B125">
        <v>8</v>
      </c>
      <c r="C125">
        <v>11</v>
      </c>
    </row>
    <row r="126" spans="1:4" x14ac:dyDescent="0.25">
      <c r="B126">
        <v>9</v>
      </c>
      <c r="C126">
        <v>11</v>
      </c>
    </row>
    <row r="127" spans="1:4" x14ac:dyDescent="0.25">
      <c r="B127">
        <v>10</v>
      </c>
      <c r="C127">
        <v>10</v>
      </c>
    </row>
    <row r="128" spans="1:4" x14ac:dyDescent="0.25">
      <c r="B128">
        <v>11</v>
      </c>
      <c r="C128">
        <v>11</v>
      </c>
    </row>
    <row r="130" spans="1:5" x14ac:dyDescent="0.25">
      <c r="A130" t="s">
        <v>12</v>
      </c>
      <c r="B130">
        <v>1</v>
      </c>
      <c r="C130">
        <v>12</v>
      </c>
      <c r="D130">
        <f>AVERAGE(C130:C138)</f>
        <v>10.888888888888889</v>
      </c>
      <c r="E130">
        <f>AVERAGE(C130:C138,C140:C164,C166:C182,C184:C195)</f>
        <v>11.65079365079365</v>
      </c>
    </row>
    <row r="131" spans="1:5" x14ac:dyDescent="0.25">
      <c r="B131">
        <v>2</v>
      </c>
      <c r="C131">
        <v>12</v>
      </c>
    </row>
    <row r="132" spans="1:5" x14ac:dyDescent="0.25">
      <c r="B132">
        <v>3</v>
      </c>
      <c r="C132">
        <v>8</v>
      </c>
    </row>
    <row r="133" spans="1:5" x14ac:dyDescent="0.25">
      <c r="B133">
        <v>4</v>
      </c>
      <c r="C133">
        <v>8</v>
      </c>
    </row>
    <row r="134" spans="1:5" x14ac:dyDescent="0.25">
      <c r="B134">
        <v>5</v>
      </c>
      <c r="C134">
        <v>11</v>
      </c>
    </row>
    <row r="135" spans="1:5" x14ac:dyDescent="0.25">
      <c r="B135">
        <v>6</v>
      </c>
      <c r="C135">
        <v>14</v>
      </c>
    </row>
    <row r="136" spans="1:5" x14ac:dyDescent="0.25">
      <c r="B136">
        <v>7</v>
      </c>
      <c r="C136">
        <v>11</v>
      </c>
    </row>
    <row r="137" spans="1:5" x14ac:dyDescent="0.25">
      <c r="B137">
        <v>8</v>
      </c>
      <c r="C137">
        <v>10</v>
      </c>
    </row>
    <row r="138" spans="1:5" x14ac:dyDescent="0.25">
      <c r="B138">
        <v>9</v>
      </c>
      <c r="C138">
        <v>12</v>
      </c>
    </row>
    <row r="140" spans="1:5" x14ac:dyDescent="0.25">
      <c r="A140" t="s">
        <v>13</v>
      </c>
      <c r="B140">
        <v>1</v>
      </c>
      <c r="C140">
        <v>9</v>
      </c>
      <c r="D140">
        <f>AVERAGE(C140:C164)</f>
        <v>11.6</v>
      </c>
    </row>
    <row r="141" spans="1:5" x14ac:dyDescent="0.25">
      <c r="B141">
        <v>2</v>
      </c>
      <c r="C141">
        <v>13</v>
      </c>
    </row>
    <row r="142" spans="1:5" x14ac:dyDescent="0.25">
      <c r="B142">
        <v>3</v>
      </c>
      <c r="C142">
        <v>10</v>
      </c>
    </row>
    <row r="143" spans="1:5" x14ac:dyDescent="0.25">
      <c r="B143">
        <v>4</v>
      </c>
      <c r="C143">
        <v>18</v>
      </c>
    </row>
    <row r="144" spans="1:5" x14ac:dyDescent="0.25">
      <c r="B144">
        <v>5</v>
      </c>
      <c r="C144">
        <v>14</v>
      </c>
    </row>
    <row r="145" spans="2:3" x14ac:dyDescent="0.25">
      <c r="B145">
        <v>6</v>
      </c>
      <c r="C145">
        <v>10</v>
      </c>
    </row>
    <row r="146" spans="2:3" x14ac:dyDescent="0.25">
      <c r="B146">
        <v>7</v>
      </c>
      <c r="C146">
        <v>16</v>
      </c>
    </row>
    <row r="147" spans="2:3" x14ac:dyDescent="0.25">
      <c r="B147">
        <v>8</v>
      </c>
      <c r="C147">
        <v>13</v>
      </c>
    </row>
    <row r="148" spans="2:3" x14ac:dyDescent="0.25">
      <c r="B148">
        <v>9</v>
      </c>
      <c r="C148">
        <v>12</v>
      </c>
    </row>
    <row r="149" spans="2:3" x14ac:dyDescent="0.25">
      <c r="B149">
        <v>10</v>
      </c>
      <c r="C149">
        <v>13</v>
      </c>
    </row>
    <row r="150" spans="2:3" x14ac:dyDescent="0.25">
      <c r="B150">
        <v>11</v>
      </c>
      <c r="C150">
        <v>9</v>
      </c>
    </row>
    <row r="151" spans="2:3" x14ac:dyDescent="0.25">
      <c r="B151">
        <v>12</v>
      </c>
      <c r="C151">
        <v>11</v>
      </c>
    </row>
    <row r="152" spans="2:3" x14ac:dyDescent="0.25">
      <c r="B152">
        <v>13</v>
      </c>
      <c r="C152">
        <v>15</v>
      </c>
    </row>
    <row r="153" spans="2:3" x14ac:dyDescent="0.25">
      <c r="B153">
        <v>14</v>
      </c>
      <c r="C153">
        <v>9</v>
      </c>
    </row>
    <row r="154" spans="2:3" x14ac:dyDescent="0.25">
      <c r="B154">
        <v>15</v>
      </c>
      <c r="C154">
        <v>14</v>
      </c>
    </row>
    <row r="155" spans="2:3" x14ac:dyDescent="0.25">
      <c r="B155">
        <v>16</v>
      </c>
      <c r="C155">
        <v>12</v>
      </c>
    </row>
    <row r="156" spans="2:3" x14ac:dyDescent="0.25">
      <c r="B156">
        <v>17</v>
      </c>
      <c r="C156">
        <v>12</v>
      </c>
    </row>
    <row r="157" spans="2:3" x14ac:dyDescent="0.25">
      <c r="B157">
        <v>18</v>
      </c>
      <c r="C157">
        <v>9</v>
      </c>
    </row>
    <row r="158" spans="2:3" x14ac:dyDescent="0.25">
      <c r="B158">
        <v>19</v>
      </c>
      <c r="C158">
        <v>9</v>
      </c>
    </row>
    <row r="159" spans="2:3" x14ac:dyDescent="0.25">
      <c r="B159">
        <v>20</v>
      </c>
      <c r="C159">
        <v>8</v>
      </c>
    </row>
    <row r="160" spans="2:3" x14ac:dyDescent="0.25">
      <c r="B160">
        <v>21</v>
      </c>
      <c r="C160">
        <v>8</v>
      </c>
    </row>
    <row r="161" spans="1:4" x14ac:dyDescent="0.25">
      <c r="B161">
        <v>22</v>
      </c>
      <c r="C161">
        <v>12</v>
      </c>
    </row>
    <row r="162" spans="1:4" x14ac:dyDescent="0.25">
      <c r="B162">
        <v>23</v>
      </c>
      <c r="C162">
        <v>13</v>
      </c>
    </row>
    <row r="163" spans="1:4" x14ac:dyDescent="0.25">
      <c r="B163">
        <v>24</v>
      </c>
      <c r="C163">
        <v>11</v>
      </c>
    </row>
    <row r="164" spans="1:4" x14ac:dyDescent="0.25">
      <c r="B164">
        <v>25</v>
      </c>
      <c r="C164">
        <v>10</v>
      </c>
    </row>
    <row r="166" spans="1:4" x14ac:dyDescent="0.25">
      <c r="A166" t="s">
        <v>14</v>
      </c>
      <c r="B166">
        <v>1</v>
      </c>
      <c r="C166">
        <v>11</v>
      </c>
      <c r="D166">
        <f>AVERAGE(C166:C182)</f>
        <v>11.823529411764707</v>
      </c>
    </row>
    <row r="167" spans="1:4" x14ac:dyDescent="0.25">
      <c r="B167">
        <v>2</v>
      </c>
      <c r="C167">
        <v>16</v>
      </c>
    </row>
    <row r="168" spans="1:4" x14ac:dyDescent="0.25">
      <c r="B168">
        <v>3</v>
      </c>
      <c r="C168">
        <v>8</v>
      </c>
    </row>
    <row r="169" spans="1:4" x14ac:dyDescent="0.25">
      <c r="B169">
        <v>4</v>
      </c>
      <c r="C169">
        <v>9</v>
      </c>
    </row>
    <row r="170" spans="1:4" x14ac:dyDescent="0.25">
      <c r="B170">
        <v>5</v>
      </c>
      <c r="C170">
        <v>12</v>
      </c>
    </row>
    <row r="171" spans="1:4" x14ac:dyDescent="0.25">
      <c r="B171">
        <v>6</v>
      </c>
      <c r="C171">
        <v>13</v>
      </c>
    </row>
    <row r="172" spans="1:4" x14ac:dyDescent="0.25">
      <c r="B172">
        <v>7</v>
      </c>
      <c r="C172">
        <v>10</v>
      </c>
    </row>
    <row r="173" spans="1:4" x14ac:dyDescent="0.25">
      <c r="B173">
        <v>8</v>
      </c>
      <c r="C173">
        <v>16</v>
      </c>
    </row>
    <row r="174" spans="1:4" x14ac:dyDescent="0.25">
      <c r="B174">
        <v>9</v>
      </c>
      <c r="C174">
        <v>12</v>
      </c>
    </row>
    <row r="175" spans="1:4" x14ac:dyDescent="0.25">
      <c r="B175">
        <v>10</v>
      </c>
      <c r="C175">
        <v>13</v>
      </c>
    </row>
    <row r="176" spans="1:4" x14ac:dyDescent="0.25">
      <c r="B176">
        <v>11</v>
      </c>
      <c r="C176">
        <v>15</v>
      </c>
    </row>
    <row r="177" spans="1:4" x14ac:dyDescent="0.25">
      <c r="B177">
        <v>12</v>
      </c>
      <c r="C177">
        <v>11</v>
      </c>
    </row>
    <row r="178" spans="1:4" x14ac:dyDescent="0.25">
      <c r="B178">
        <v>13</v>
      </c>
      <c r="C178">
        <v>13</v>
      </c>
    </row>
    <row r="179" spans="1:4" x14ac:dyDescent="0.25">
      <c r="B179">
        <v>14</v>
      </c>
      <c r="C179">
        <v>8</v>
      </c>
    </row>
    <row r="180" spans="1:4" x14ac:dyDescent="0.25">
      <c r="B180">
        <v>15</v>
      </c>
      <c r="C180">
        <v>11</v>
      </c>
    </row>
    <row r="181" spans="1:4" x14ac:dyDescent="0.25">
      <c r="B181">
        <v>16</v>
      </c>
      <c r="C181">
        <v>11</v>
      </c>
    </row>
    <row r="182" spans="1:4" x14ac:dyDescent="0.25">
      <c r="B182">
        <v>17</v>
      </c>
      <c r="C182">
        <v>12</v>
      </c>
    </row>
    <row r="184" spans="1:4" x14ac:dyDescent="0.25">
      <c r="A184" t="s">
        <v>15</v>
      </c>
      <c r="B184">
        <v>1</v>
      </c>
      <c r="C184">
        <v>13</v>
      </c>
      <c r="D184">
        <f>AVERAGE(C184:C195)</f>
        <v>12.083333333333334</v>
      </c>
    </row>
    <row r="185" spans="1:4" x14ac:dyDescent="0.25">
      <c r="B185">
        <v>2</v>
      </c>
      <c r="C185">
        <v>14</v>
      </c>
    </row>
    <row r="186" spans="1:4" x14ac:dyDescent="0.25">
      <c r="B186">
        <v>3</v>
      </c>
      <c r="C186">
        <v>12</v>
      </c>
    </row>
    <row r="187" spans="1:4" x14ac:dyDescent="0.25">
      <c r="B187">
        <v>4</v>
      </c>
      <c r="C187">
        <v>13</v>
      </c>
    </row>
    <row r="188" spans="1:4" x14ac:dyDescent="0.25">
      <c r="B188">
        <v>5</v>
      </c>
      <c r="C188">
        <v>16</v>
      </c>
    </row>
    <row r="189" spans="1:4" x14ac:dyDescent="0.25">
      <c r="B189">
        <v>6</v>
      </c>
      <c r="C189">
        <v>9</v>
      </c>
    </row>
    <row r="190" spans="1:4" x14ac:dyDescent="0.25">
      <c r="B190">
        <v>7</v>
      </c>
      <c r="C190">
        <v>18</v>
      </c>
    </row>
    <row r="191" spans="1:4" x14ac:dyDescent="0.25">
      <c r="B191">
        <v>8</v>
      </c>
      <c r="C191">
        <v>12</v>
      </c>
    </row>
    <row r="192" spans="1:4" x14ac:dyDescent="0.25">
      <c r="B192">
        <v>9</v>
      </c>
      <c r="C192">
        <v>8</v>
      </c>
    </row>
    <row r="193" spans="2:3" x14ac:dyDescent="0.25">
      <c r="B193">
        <v>10</v>
      </c>
      <c r="C193">
        <v>12</v>
      </c>
    </row>
    <row r="194" spans="2:3" x14ac:dyDescent="0.25">
      <c r="B194">
        <v>11</v>
      </c>
      <c r="C194">
        <v>9</v>
      </c>
    </row>
    <row r="195" spans="2:3" x14ac:dyDescent="0.25">
      <c r="B195">
        <v>12</v>
      </c>
      <c r="C195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LiveDead</vt:lpstr>
      <vt:lpstr>Live Samples</vt:lpstr>
      <vt:lpstr>Sheet4</vt:lpstr>
      <vt:lpstr>Mort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Savolainen</dc:creator>
  <cp:lastModifiedBy>Christine Savolainen</cp:lastModifiedBy>
  <dcterms:created xsi:type="dcterms:W3CDTF">2014-02-04T19:19:19Z</dcterms:created>
  <dcterms:modified xsi:type="dcterms:W3CDTF">2014-02-13T01:22:55Z</dcterms:modified>
</cp:coreProperties>
</file>